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tats\"/>
    </mc:Choice>
  </mc:AlternateContent>
  <bookViews>
    <workbookView xWindow="5112" yWindow="6096" windowWidth="15600" windowHeight="9240" firstSheet="134" activeTab="150"/>
  </bookViews>
  <sheets>
    <sheet name="Total" sheetId="9" r:id="rId1"/>
    <sheet name="Nov12" sheetId="23" r:id="rId2"/>
    <sheet name="Dez12" sheetId="24" r:id="rId3"/>
    <sheet name="Jan13" sheetId="25" r:id="rId4"/>
    <sheet name="Feb13" sheetId="26" r:id="rId5"/>
    <sheet name="Mar13" sheetId="27" r:id="rId6"/>
    <sheet name="Apr13" sheetId="28" r:id="rId7"/>
    <sheet name="Mai13" sheetId="29" r:id="rId8"/>
    <sheet name="Jun13" sheetId="30" r:id="rId9"/>
    <sheet name="Jul13" sheetId="31" r:id="rId10"/>
    <sheet name="Aug13" sheetId="32" r:id="rId11"/>
    <sheet name="Sep13" sheetId="33" r:id="rId12"/>
    <sheet name="Okt13" sheetId="34" r:id="rId13"/>
    <sheet name="Nov13" sheetId="35" r:id="rId14"/>
    <sheet name="Dez13" sheetId="36" r:id="rId15"/>
    <sheet name="Jan14" sheetId="37" r:id="rId16"/>
    <sheet name="Feb14" sheetId="38" r:id="rId17"/>
    <sheet name="Mar14" sheetId="39" r:id="rId18"/>
    <sheet name="Apr14" sheetId="40" r:id="rId19"/>
    <sheet name="Mai14" sheetId="41" r:id="rId20"/>
    <sheet name="Jun14" sheetId="42" r:id="rId21"/>
    <sheet name="Jul14" sheetId="43" r:id="rId22"/>
    <sheet name="Aug14" sheetId="44" r:id="rId23"/>
    <sheet name="Sep14" sheetId="45" r:id="rId24"/>
    <sheet name="Okt14" sheetId="46" r:id="rId25"/>
    <sheet name="Nov14" sheetId="47" r:id="rId26"/>
    <sheet name="Dez14" sheetId="48" r:id="rId27"/>
    <sheet name="Jan15" sheetId="49" r:id="rId28"/>
    <sheet name="Feb15" sheetId="50" r:id="rId29"/>
    <sheet name="Mar15" sheetId="51" r:id="rId30"/>
    <sheet name="Apr15" sheetId="52" r:id="rId31"/>
    <sheet name="Mai15" sheetId="53" r:id="rId32"/>
    <sheet name="Jun15" sheetId="54" r:id="rId33"/>
    <sheet name="Jul15" sheetId="55" r:id="rId34"/>
    <sheet name="Aug15" sheetId="56" r:id="rId35"/>
    <sheet name="Sep15" sheetId="57" r:id="rId36"/>
    <sheet name="Okt15" sheetId="58" r:id="rId37"/>
    <sheet name="Nov15" sheetId="59" r:id="rId38"/>
    <sheet name="Dez15" sheetId="60" r:id="rId39"/>
    <sheet name="Jan16" sheetId="61" r:id="rId40"/>
    <sheet name="Feb16" sheetId="62" r:id="rId41"/>
    <sheet name="Mar16" sheetId="63" r:id="rId42"/>
    <sheet name="Apr16" sheetId="64" r:id="rId43"/>
    <sheet name="Mai16" sheetId="65" r:id="rId44"/>
    <sheet name="Jun16" sheetId="66" r:id="rId45"/>
    <sheet name="Jul16" sheetId="67" r:id="rId46"/>
    <sheet name="Aug16" sheetId="68" r:id="rId47"/>
    <sheet name="Sep16" sheetId="69" r:id="rId48"/>
    <sheet name="Okt16" sheetId="70" r:id="rId49"/>
    <sheet name="Nov16" sheetId="71" r:id="rId50"/>
    <sheet name="Dez16" sheetId="72" r:id="rId51"/>
    <sheet name="Jan17" sheetId="73" r:id="rId52"/>
    <sheet name="Feb17" sheetId="74" r:id="rId53"/>
    <sheet name="Mar17" sheetId="75" r:id="rId54"/>
    <sheet name="Apr17" sheetId="76" r:id="rId55"/>
    <sheet name="Mai17" sheetId="77" r:id="rId56"/>
    <sheet name="Jun17" sheetId="78" r:id="rId57"/>
    <sheet name="Jul17" sheetId="79" r:id="rId58"/>
    <sheet name="Aug17" sheetId="80" r:id="rId59"/>
    <sheet name="Sep17" sheetId="81" r:id="rId60"/>
    <sheet name="Okt17" sheetId="82" r:id="rId61"/>
    <sheet name="Nov17" sheetId="83" r:id="rId62"/>
    <sheet name="Dez17" sheetId="84" r:id="rId63"/>
    <sheet name="Jan18" sheetId="85" r:id="rId64"/>
    <sheet name="Feb18" sheetId="86" r:id="rId65"/>
    <sheet name="Mar18" sheetId="87" r:id="rId66"/>
    <sheet name="Apr18" sheetId="88" r:id="rId67"/>
    <sheet name="Mai18" sheetId="89" r:id="rId68"/>
    <sheet name="Jun18" sheetId="90" r:id="rId69"/>
    <sheet name="Jul18" sheetId="91" r:id="rId70"/>
    <sheet name="Aug18" sheetId="92" r:id="rId71"/>
    <sheet name="Sep18" sheetId="93" r:id="rId72"/>
    <sheet name="Okt18" sheetId="94" r:id="rId73"/>
    <sheet name="Nov18" sheetId="95" r:id="rId74"/>
    <sheet name="Dez18" sheetId="96" r:id="rId75"/>
    <sheet name="Jan19" sheetId="97" r:id="rId76"/>
    <sheet name="Feb19" sheetId="98" r:id="rId77"/>
    <sheet name="Mar19" sheetId="99" r:id="rId78"/>
    <sheet name="Apr19" sheetId="100" r:id="rId79"/>
    <sheet name="Mai19" sheetId="101" r:id="rId80"/>
    <sheet name="Jun19" sheetId="102" r:id="rId81"/>
    <sheet name="Jul19" sheetId="103" r:id="rId82"/>
    <sheet name="Aug19" sheetId="104" r:id="rId83"/>
    <sheet name="Sep19" sheetId="105" r:id="rId84"/>
    <sheet name="Okt19" sheetId="106" r:id="rId85"/>
    <sheet name="Nov19" sheetId="107" r:id="rId86"/>
    <sheet name="Dez19" sheetId="108" r:id="rId87"/>
    <sheet name="Jan20" sheetId="109" r:id="rId88"/>
    <sheet name="Feb20" sheetId="110" r:id="rId89"/>
    <sheet name="Mar20" sheetId="111" r:id="rId90"/>
    <sheet name="Apr20" sheetId="112" r:id="rId91"/>
    <sheet name="Mai20" sheetId="113" r:id="rId92"/>
    <sheet name="Jun20" sheetId="114" r:id="rId93"/>
    <sheet name="Jul20" sheetId="115" r:id="rId94"/>
    <sheet name="Aug20" sheetId="116" r:id="rId95"/>
    <sheet name="Sep20" sheetId="117" r:id="rId96"/>
    <sheet name="Okt20" sheetId="118" r:id="rId97"/>
    <sheet name="Nov20" sheetId="119" r:id="rId98"/>
    <sheet name="Dez20" sheetId="120" r:id="rId99"/>
    <sheet name="Jan21" sheetId="121" r:id="rId100"/>
    <sheet name="Feb21" sheetId="122" r:id="rId101"/>
    <sheet name="Mar21" sheetId="123" r:id="rId102"/>
    <sheet name="Apr21" sheetId="124" r:id="rId103"/>
    <sheet name="Mai21" sheetId="125" r:id="rId104"/>
    <sheet name="Jun21" sheetId="126" r:id="rId105"/>
    <sheet name="Jul21" sheetId="127" r:id="rId106"/>
    <sheet name="Aug21" sheetId="128" r:id="rId107"/>
    <sheet name="Sep21" sheetId="129" r:id="rId108"/>
    <sheet name="Okt21" sheetId="130" r:id="rId109"/>
    <sheet name="Nov21" sheetId="131" r:id="rId110"/>
    <sheet name="Dez21" sheetId="132" r:id="rId111"/>
    <sheet name="Jan22" sheetId="133" r:id="rId112"/>
    <sheet name="Feb22" sheetId="134" r:id="rId113"/>
    <sheet name="Mar22" sheetId="135" r:id="rId114"/>
    <sheet name="Apr22" sheetId="136" r:id="rId115"/>
    <sheet name="Mai22" sheetId="137" r:id="rId116"/>
    <sheet name="Jun22" sheetId="138" r:id="rId117"/>
    <sheet name="Jul22" sheetId="139" r:id="rId118"/>
    <sheet name="Aug22" sheetId="140" r:id="rId119"/>
    <sheet name="Sep22" sheetId="141" r:id="rId120"/>
    <sheet name="Okt22" sheetId="142" r:id="rId121"/>
    <sheet name="Nov22" sheetId="143" r:id="rId122"/>
    <sheet name="Dez22" sheetId="144" r:id="rId123"/>
    <sheet name="Jan23" sheetId="145" r:id="rId124"/>
    <sheet name="Feb23" sheetId="146" r:id="rId125"/>
    <sheet name="Mar23" sheetId="147" r:id="rId126"/>
    <sheet name="Apr23" sheetId="148" r:id="rId127"/>
    <sheet name="Mai23" sheetId="149" r:id="rId128"/>
    <sheet name="Jun23" sheetId="150" r:id="rId129"/>
    <sheet name="Jul23" sheetId="151" r:id="rId130"/>
    <sheet name="Aug23" sheetId="152" r:id="rId131"/>
    <sheet name="Sep23" sheetId="153" r:id="rId132"/>
    <sheet name="Okt23" sheetId="154" r:id="rId133"/>
    <sheet name="Nov23" sheetId="155" r:id="rId134"/>
    <sheet name="Dez23" sheetId="156" r:id="rId135"/>
    <sheet name="Jan24" sheetId="157" r:id="rId136"/>
    <sheet name="Feb24" sheetId="158" r:id="rId137"/>
    <sheet name="Mar24" sheetId="159" r:id="rId138"/>
    <sheet name="Apr24" sheetId="160" r:id="rId139"/>
    <sheet name="Mai24" sheetId="161" r:id="rId140"/>
    <sheet name="Jun24" sheetId="162" r:id="rId141"/>
    <sheet name="Jul24" sheetId="163" r:id="rId142"/>
    <sheet name="Aug24" sheetId="164" r:id="rId143"/>
    <sheet name="Sep24" sheetId="165" r:id="rId144"/>
    <sheet name="Okt24" sheetId="166" r:id="rId145"/>
    <sheet name="Nov24" sheetId="167" r:id="rId146"/>
    <sheet name="Dez24" sheetId="168" r:id="rId147"/>
    <sheet name="Jan25" sheetId="169" r:id="rId148"/>
    <sheet name="Feb25" sheetId="170" r:id="rId149"/>
    <sheet name="Mar25" sheetId="171" r:id="rId150"/>
    <sheet name="Apr25" sheetId="172" r:id="rId151"/>
  </sheets>
  <calcPr calcId="152511"/>
</workbook>
</file>

<file path=xl/calcChain.xml><?xml version="1.0" encoding="utf-8"?>
<calcChain xmlns="http://schemas.openxmlformats.org/spreadsheetml/2006/main">
  <c r="B8" i="172" l="1"/>
  <c r="B5" i="172"/>
  <c r="AG8" i="172"/>
  <c r="AF8" i="172"/>
  <c r="AE8" i="172"/>
  <c r="AD8" i="172"/>
  <c r="AC8" i="172"/>
  <c r="AB8" i="172"/>
  <c r="AA8" i="172"/>
  <c r="Z8" i="172"/>
  <c r="Y8" i="172"/>
  <c r="X8" i="172"/>
  <c r="W8" i="172"/>
  <c r="V8" i="172"/>
  <c r="U8" i="172"/>
  <c r="T8" i="172"/>
  <c r="S8" i="172"/>
  <c r="R8" i="172"/>
  <c r="Q8" i="172"/>
  <c r="P8" i="172"/>
  <c r="O8" i="172"/>
  <c r="N8" i="172"/>
  <c r="M8" i="172"/>
  <c r="L8" i="172"/>
  <c r="K8" i="172"/>
  <c r="J8" i="172"/>
  <c r="I8" i="172"/>
  <c r="H8" i="172"/>
  <c r="G8" i="172"/>
  <c r="F8" i="172"/>
  <c r="E8" i="172"/>
  <c r="D8" i="172"/>
  <c r="C8" i="172"/>
  <c r="AG5" i="172"/>
  <c r="AF5" i="172"/>
  <c r="AE5" i="172"/>
  <c r="AD5" i="172"/>
  <c r="AC5" i="172"/>
  <c r="AB5" i="172"/>
  <c r="AA5" i="172"/>
  <c r="Z5" i="172"/>
  <c r="Y5" i="172"/>
  <c r="X5" i="172"/>
  <c r="W5" i="172"/>
  <c r="V5" i="172"/>
  <c r="U5" i="172"/>
  <c r="T5" i="172"/>
  <c r="S5" i="172"/>
  <c r="R5" i="172"/>
  <c r="Q5" i="172"/>
  <c r="P5" i="172"/>
  <c r="O5" i="172"/>
  <c r="N5" i="172"/>
  <c r="M5" i="172"/>
  <c r="L5" i="172"/>
  <c r="K5" i="172"/>
  <c r="J5" i="172"/>
  <c r="I5" i="172"/>
  <c r="H5" i="172"/>
  <c r="G5" i="172"/>
  <c r="F5" i="172"/>
  <c r="E5" i="172"/>
  <c r="D5" i="172"/>
  <c r="C5" i="172"/>
  <c r="AJ4" i="172"/>
  <c r="AI4" i="172"/>
  <c r="ET10" i="9"/>
  <c r="AI5" i="172" l="1"/>
  <c r="AI8" i="172"/>
  <c r="AI9" i="172" s="1"/>
  <c r="ER6" i="9"/>
  <c r="B8" i="171"/>
  <c r="B5" i="171"/>
  <c r="AG8" i="171"/>
  <c r="AF8" i="171"/>
  <c r="AE8" i="171"/>
  <c r="AD8" i="171"/>
  <c r="AC8" i="171"/>
  <c r="AB8" i="171"/>
  <c r="AA8" i="171"/>
  <c r="Z8" i="171"/>
  <c r="Y8" i="171"/>
  <c r="X8" i="171"/>
  <c r="W8" i="171"/>
  <c r="V8" i="171"/>
  <c r="U8" i="171"/>
  <c r="T8" i="171"/>
  <c r="S8" i="171"/>
  <c r="R8" i="171"/>
  <c r="Q8" i="171"/>
  <c r="P8" i="171"/>
  <c r="O8" i="171"/>
  <c r="N8" i="171"/>
  <c r="M8" i="171"/>
  <c r="L8" i="171"/>
  <c r="K8" i="171"/>
  <c r="J8" i="171"/>
  <c r="I8" i="171"/>
  <c r="H8" i="171"/>
  <c r="G8" i="171"/>
  <c r="F8" i="171"/>
  <c r="E8" i="171"/>
  <c r="D8" i="171"/>
  <c r="C8" i="171"/>
  <c r="AG5" i="171"/>
  <c r="AF5" i="171"/>
  <c r="AE5" i="171"/>
  <c r="AD5" i="171"/>
  <c r="AC5" i="171"/>
  <c r="AB5" i="171"/>
  <c r="AA5" i="171"/>
  <c r="Z5" i="171"/>
  <c r="Y5" i="171"/>
  <c r="X5" i="171"/>
  <c r="W5" i="171"/>
  <c r="V5" i="171"/>
  <c r="U5" i="171"/>
  <c r="T5" i="171"/>
  <c r="S5" i="171"/>
  <c r="R5" i="171"/>
  <c r="Q5" i="171"/>
  <c r="P5" i="171"/>
  <c r="O5" i="171"/>
  <c r="N5" i="171"/>
  <c r="M5" i="171"/>
  <c r="L5" i="171"/>
  <c r="K5" i="171"/>
  <c r="J5" i="171"/>
  <c r="I5" i="171"/>
  <c r="H5" i="171"/>
  <c r="G5" i="171"/>
  <c r="F5" i="171"/>
  <c r="E5" i="171"/>
  <c r="D5" i="171"/>
  <c r="C5" i="171"/>
  <c r="AJ4" i="171"/>
  <c r="AI4" i="171"/>
  <c r="ES10" i="9"/>
  <c r="AI5" i="171" l="1"/>
  <c r="AI8" i="171"/>
  <c r="AI9" i="171" s="1"/>
  <c r="B8" i="170" l="1"/>
  <c r="B5" i="170"/>
  <c r="AG8" i="170"/>
  <c r="AF8" i="170"/>
  <c r="AE8" i="170"/>
  <c r="AD8" i="170"/>
  <c r="AC8" i="170"/>
  <c r="AB8" i="170"/>
  <c r="AA8" i="170"/>
  <c r="Z8" i="170"/>
  <c r="Y8" i="170"/>
  <c r="X8" i="170"/>
  <c r="W8" i="170"/>
  <c r="V8" i="170"/>
  <c r="U8" i="170"/>
  <c r="T8" i="170"/>
  <c r="S8" i="170"/>
  <c r="R8" i="170"/>
  <c r="Q8" i="170"/>
  <c r="P8" i="170"/>
  <c r="O8" i="170"/>
  <c r="N8" i="170"/>
  <c r="M8" i="170"/>
  <c r="L8" i="170"/>
  <c r="K8" i="170"/>
  <c r="J8" i="170"/>
  <c r="I8" i="170"/>
  <c r="H8" i="170"/>
  <c r="G8" i="170"/>
  <c r="F8" i="170"/>
  <c r="E8" i="170"/>
  <c r="D8" i="170"/>
  <c r="C8" i="170"/>
  <c r="AG5" i="170"/>
  <c r="AF5" i="170"/>
  <c r="AE5" i="170"/>
  <c r="AD5" i="170"/>
  <c r="AC5" i="170"/>
  <c r="AB5" i="170"/>
  <c r="AA5" i="170"/>
  <c r="Z5" i="170"/>
  <c r="Y5" i="170"/>
  <c r="X5" i="170"/>
  <c r="W5" i="170"/>
  <c r="V5" i="170"/>
  <c r="U5" i="170"/>
  <c r="T5" i="170"/>
  <c r="S5" i="170"/>
  <c r="R5" i="170"/>
  <c r="Q5" i="170"/>
  <c r="P5" i="170"/>
  <c r="O5" i="170"/>
  <c r="N5" i="170"/>
  <c r="M5" i="170"/>
  <c r="L5" i="170"/>
  <c r="K5" i="170"/>
  <c r="J5" i="170"/>
  <c r="I5" i="170"/>
  <c r="H5" i="170"/>
  <c r="G5" i="170"/>
  <c r="F5" i="170"/>
  <c r="E5" i="170"/>
  <c r="D5" i="170"/>
  <c r="C5" i="170"/>
  <c r="AJ4" i="170"/>
  <c r="AI4" i="170"/>
  <c r="EQ10" i="9"/>
  <c r="ER10" i="9"/>
  <c r="AI5" i="170" l="1"/>
  <c r="AI8" i="170"/>
  <c r="AI9" i="170" s="1"/>
  <c r="AG8" i="169"/>
  <c r="AF8" i="169"/>
  <c r="AE8" i="169"/>
  <c r="AD8" i="169"/>
  <c r="AC8" i="169"/>
  <c r="AB8" i="169"/>
  <c r="AA8" i="169"/>
  <c r="Z8" i="169"/>
  <c r="Y8" i="169"/>
  <c r="X8" i="169"/>
  <c r="W8" i="169"/>
  <c r="V8" i="169"/>
  <c r="U8" i="169"/>
  <c r="T8" i="169"/>
  <c r="S8" i="169"/>
  <c r="R8" i="169"/>
  <c r="Q8" i="169"/>
  <c r="P8" i="169"/>
  <c r="O8" i="169"/>
  <c r="N8" i="169"/>
  <c r="M8" i="169"/>
  <c r="L8" i="169"/>
  <c r="K8" i="169"/>
  <c r="J8" i="169"/>
  <c r="I8" i="169"/>
  <c r="H8" i="169"/>
  <c r="G8" i="169"/>
  <c r="F8" i="169"/>
  <c r="E8" i="169"/>
  <c r="D8" i="169"/>
  <c r="AG5" i="169"/>
  <c r="AF5" i="169"/>
  <c r="AE5" i="169"/>
  <c r="AD5" i="169"/>
  <c r="AC5" i="169"/>
  <c r="AB5" i="169"/>
  <c r="AA5" i="169"/>
  <c r="Z5" i="169"/>
  <c r="Y5" i="169"/>
  <c r="X5" i="169"/>
  <c r="W5" i="169"/>
  <c r="V5" i="169"/>
  <c r="U5" i="169"/>
  <c r="T5" i="169"/>
  <c r="S5" i="169"/>
  <c r="R5" i="169"/>
  <c r="Q5" i="169"/>
  <c r="P5" i="169"/>
  <c r="O5" i="169"/>
  <c r="N5" i="169"/>
  <c r="M5" i="169"/>
  <c r="L5" i="169"/>
  <c r="K5" i="169"/>
  <c r="J5" i="169"/>
  <c r="I5" i="169"/>
  <c r="H5" i="169"/>
  <c r="G5" i="169"/>
  <c r="F5" i="169"/>
  <c r="E5" i="169"/>
  <c r="D5" i="169"/>
  <c r="B8" i="169" l="1"/>
  <c r="B5" i="169"/>
  <c r="C8" i="169"/>
  <c r="AI8" i="169" s="1"/>
  <c r="C5" i="169"/>
  <c r="AI5" i="169"/>
  <c r="AJ4" i="169"/>
  <c r="AI4" i="169"/>
  <c r="AI9" i="169" l="1"/>
  <c r="AG8" i="168"/>
  <c r="AG5" i="168"/>
  <c r="B8" i="168" l="1"/>
  <c r="B5" i="168"/>
  <c r="AF8" i="168"/>
  <c r="AE8" i="168"/>
  <c r="AD8" i="168"/>
  <c r="AC8" i="168"/>
  <c r="AB8" i="168"/>
  <c r="AA8" i="168"/>
  <c r="Z8" i="168"/>
  <c r="Y8" i="168"/>
  <c r="X8" i="168"/>
  <c r="W8" i="168"/>
  <c r="V8" i="168"/>
  <c r="U8" i="168"/>
  <c r="T8" i="168"/>
  <c r="S8" i="168"/>
  <c r="R8" i="168"/>
  <c r="Q8" i="168"/>
  <c r="P8" i="168"/>
  <c r="O8" i="168"/>
  <c r="N8" i="168"/>
  <c r="M8" i="168"/>
  <c r="L8" i="168"/>
  <c r="K8" i="168"/>
  <c r="J8" i="168"/>
  <c r="I8" i="168"/>
  <c r="H8" i="168"/>
  <c r="G8" i="168"/>
  <c r="F8" i="168"/>
  <c r="E8" i="168"/>
  <c r="D8" i="168"/>
  <c r="C8" i="168"/>
  <c r="AF5" i="168"/>
  <c r="AE5" i="168"/>
  <c r="AD5" i="168"/>
  <c r="AC5" i="168"/>
  <c r="AB5" i="168"/>
  <c r="AA5" i="168"/>
  <c r="Z5" i="168"/>
  <c r="Y5" i="168"/>
  <c r="X5" i="168"/>
  <c r="W5" i="168"/>
  <c r="V5" i="168"/>
  <c r="U5" i="168"/>
  <c r="T5" i="168"/>
  <c r="S5" i="168"/>
  <c r="R5" i="168"/>
  <c r="Q5" i="168"/>
  <c r="P5" i="168"/>
  <c r="O5" i="168"/>
  <c r="N5" i="168"/>
  <c r="M5" i="168"/>
  <c r="L5" i="168"/>
  <c r="K5" i="168"/>
  <c r="J5" i="168"/>
  <c r="I5" i="168"/>
  <c r="H5" i="168"/>
  <c r="G5" i="168"/>
  <c r="F5" i="168"/>
  <c r="E5" i="168"/>
  <c r="D5" i="168"/>
  <c r="C5" i="168"/>
  <c r="AJ4" i="168"/>
  <c r="AI4" i="168"/>
  <c r="EP10" i="9"/>
  <c r="AI5" i="168" l="1"/>
  <c r="AI8" i="168"/>
  <c r="AI9" i="168" s="1"/>
  <c r="AF8" i="167"/>
  <c r="AE8" i="167"/>
  <c r="AD8" i="167"/>
  <c r="AC8" i="167"/>
  <c r="AB8" i="167"/>
  <c r="AA8" i="167"/>
  <c r="Z8" i="167"/>
  <c r="Y8" i="167"/>
  <c r="X8" i="167"/>
  <c r="W8" i="167"/>
  <c r="V8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AF5" i="167"/>
  <c r="AE5" i="167"/>
  <c r="AD5" i="167"/>
  <c r="AC5" i="167"/>
  <c r="AB5" i="167"/>
  <c r="AA5" i="167"/>
  <c r="Z5" i="167"/>
  <c r="Y5" i="167"/>
  <c r="X5" i="167"/>
  <c r="W5" i="167"/>
  <c r="V5" i="167"/>
  <c r="U5" i="167"/>
  <c r="T5" i="167"/>
  <c r="S5" i="167"/>
  <c r="R5" i="167"/>
  <c r="Q5" i="167"/>
  <c r="P5" i="167"/>
  <c r="O5" i="167"/>
  <c r="N5" i="167"/>
  <c r="M5" i="167"/>
  <c r="L5" i="167"/>
  <c r="K5" i="167"/>
  <c r="J5" i="167"/>
  <c r="I5" i="167"/>
  <c r="H5" i="167"/>
  <c r="G5" i="167"/>
  <c r="F5" i="167"/>
  <c r="E5" i="167"/>
  <c r="D5" i="167"/>
  <c r="B8" i="167"/>
  <c r="B5" i="167"/>
  <c r="C8" i="167"/>
  <c r="C5" i="167"/>
  <c r="AJ4" i="167"/>
  <c r="AI4" i="167"/>
  <c r="EO10" i="9"/>
  <c r="AI5" i="167" l="1"/>
  <c r="AI8" i="167"/>
  <c r="AI9" i="167" s="1"/>
  <c r="B8" i="166"/>
  <c r="B5" i="166"/>
  <c r="AG8" i="166"/>
  <c r="AF8" i="166"/>
  <c r="AE8" i="166"/>
  <c r="AD8" i="166"/>
  <c r="AC8" i="166"/>
  <c r="AB8" i="166"/>
  <c r="AA8" i="166"/>
  <c r="Z8" i="166"/>
  <c r="Y8" i="166"/>
  <c r="X8" i="166"/>
  <c r="W8" i="166"/>
  <c r="V8" i="166"/>
  <c r="U8" i="166"/>
  <c r="T8" i="166"/>
  <c r="S8" i="166"/>
  <c r="R8" i="166"/>
  <c r="Q8" i="166"/>
  <c r="P8" i="166"/>
  <c r="O8" i="166"/>
  <c r="N8" i="166"/>
  <c r="M8" i="166"/>
  <c r="L8" i="166"/>
  <c r="K8" i="166"/>
  <c r="J8" i="166"/>
  <c r="I8" i="166"/>
  <c r="H8" i="166"/>
  <c r="G8" i="166"/>
  <c r="F8" i="166"/>
  <c r="E8" i="166"/>
  <c r="D8" i="166"/>
  <c r="C8" i="166"/>
  <c r="AG5" i="166"/>
  <c r="AF5" i="166"/>
  <c r="AE5" i="166"/>
  <c r="AD5" i="166"/>
  <c r="AC5" i="166"/>
  <c r="AB5" i="166"/>
  <c r="AA5" i="166"/>
  <c r="Z5" i="166"/>
  <c r="Y5" i="166"/>
  <c r="X5" i="166"/>
  <c r="W5" i="166"/>
  <c r="V5" i="166"/>
  <c r="U5" i="166"/>
  <c r="T5" i="166"/>
  <c r="S5" i="166"/>
  <c r="R5" i="166"/>
  <c r="Q5" i="166"/>
  <c r="P5" i="166"/>
  <c r="O5" i="166"/>
  <c r="N5" i="166"/>
  <c r="M5" i="166"/>
  <c r="L5" i="166"/>
  <c r="K5" i="166"/>
  <c r="J5" i="166"/>
  <c r="I5" i="166"/>
  <c r="H5" i="166"/>
  <c r="G5" i="166"/>
  <c r="F5" i="166"/>
  <c r="E5" i="166"/>
  <c r="D5" i="166"/>
  <c r="C5" i="166"/>
  <c r="AJ4" i="166"/>
  <c r="AI4" i="166"/>
  <c r="EN10" i="9"/>
  <c r="AI5" i="166" l="1"/>
  <c r="AI8" i="166"/>
  <c r="AI9" i="166" s="1"/>
  <c r="AG8" i="165"/>
  <c r="AF8" i="165"/>
  <c r="AE8" i="165"/>
  <c r="AD8" i="165"/>
  <c r="AC8" i="165"/>
  <c r="AB8" i="165"/>
  <c r="AA8" i="165"/>
  <c r="Z8" i="165"/>
  <c r="Y8" i="165"/>
  <c r="X8" i="165"/>
  <c r="W8" i="165"/>
  <c r="V8" i="165"/>
  <c r="U8" i="165"/>
  <c r="T8" i="165"/>
  <c r="S8" i="165"/>
  <c r="R8" i="165"/>
  <c r="Q8" i="165"/>
  <c r="P8" i="165"/>
  <c r="O8" i="165"/>
  <c r="N8" i="165"/>
  <c r="M8" i="165"/>
  <c r="L8" i="165"/>
  <c r="K8" i="165"/>
  <c r="J8" i="165"/>
  <c r="I8" i="165"/>
  <c r="H8" i="165"/>
  <c r="G8" i="165"/>
  <c r="F8" i="165"/>
  <c r="E8" i="165"/>
  <c r="D8" i="165"/>
  <c r="AG5" i="165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B8" i="165" l="1"/>
  <c r="B5" i="165"/>
  <c r="C8" i="165"/>
  <c r="AI8" i="165" s="1"/>
  <c r="C5" i="165"/>
  <c r="AI5" i="165"/>
  <c r="AJ4" i="165"/>
  <c r="AI4" i="165"/>
  <c r="EM10" i="9"/>
  <c r="AI9" i="165" l="1"/>
  <c r="EI10" i="9"/>
  <c r="EL10" i="9"/>
  <c r="EH10" i="9"/>
  <c r="EF10" i="9"/>
  <c r="EK10" i="9"/>
  <c r="EJ10" i="9"/>
  <c r="EG10" i="9"/>
  <c r="ER11" i="9" l="1"/>
  <c r="EQ11" i="9"/>
  <c r="EP11" i="9"/>
  <c r="ES11" i="9"/>
  <c r="ET11" i="9"/>
  <c r="AG8" i="164"/>
  <c r="AF8" i="164"/>
  <c r="AE8" i="164"/>
  <c r="AD8" i="164"/>
  <c r="AC8" i="164"/>
  <c r="AB8" i="164"/>
  <c r="AA8" i="164"/>
  <c r="Z8" i="164"/>
  <c r="Y8" i="164"/>
  <c r="X8" i="164"/>
  <c r="W8" i="164"/>
  <c r="V8" i="164"/>
  <c r="U8" i="164"/>
  <c r="T8" i="164"/>
  <c r="S8" i="164"/>
  <c r="R8" i="164"/>
  <c r="Q8" i="164"/>
  <c r="P8" i="164"/>
  <c r="O8" i="164"/>
  <c r="N8" i="164"/>
  <c r="M8" i="164"/>
  <c r="L8" i="164"/>
  <c r="K8" i="164"/>
  <c r="J8" i="164"/>
  <c r="I8" i="164"/>
  <c r="H8" i="164"/>
  <c r="G8" i="164"/>
  <c r="F8" i="164"/>
  <c r="E8" i="164"/>
  <c r="D8" i="164"/>
  <c r="AG5" i="164"/>
  <c r="AF5" i="164"/>
  <c r="AE5" i="164"/>
  <c r="AD5" i="164"/>
  <c r="AC5" i="164"/>
  <c r="AB5" i="164"/>
  <c r="AA5" i="164"/>
  <c r="Z5" i="164"/>
  <c r="Y5" i="164"/>
  <c r="X5" i="164"/>
  <c r="W5" i="164"/>
  <c r="V5" i="164"/>
  <c r="U5" i="164"/>
  <c r="T5" i="164"/>
  <c r="S5" i="164"/>
  <c r="R5" i="164"/>
  <c r="Q5" i="164"/>
  <c r="P5" i="164"/>
  <c r="O5" i="164"/>
  <c r="N5" i="164"/>
  <c r="M5" i="164"/>
  <c r="L5" i="164"/>
  <c r="K5" i="164"/>
  <c r="J5" i="164"/>
  <c r="I5" i="164"/>
  <c r="H5" i="164"/>
  <c r="G5" i="164"/>
  <c r="F5" i="164"/>
  <c r="E5" i="164"/>
  <c r="D5" i="164"/>
  <c r="B8" i="164" l="1"/>
  <c r="B5" i="164"/>
  <c r="C8" i="164"/>
  <c r="AI8" i="164" s="1"/>
  <c r="C5" i="164"/>
  <c r="AI5" i="164"/>
  <c r="AJ4" i="164"/>
  <c r="AI4" i="164"/>
  <c r="EU10" i="9"/>
  <c r="EU11" i="9" l="1"/>
  <c r="AI9" i="164"/>
  <c r="B8" i="163" l="1"/>
  <c r="B5" i="163"/>
  <c r="AG8" i="163"/>
  <c r="AF8" i="163"/>
  <c r="AE8" i="163"/>
  <c r="AD8" i="163"/>
  <c r="AC8" i="163"/>
  <c r="AB8" i="163"/>
  <c r="AA8" i="163"/>
  <c r="Z8" i="163"/>
  <c r="Y8" i="163"/>
  <c r="X8" i="163"/>
  <c r="W8" i="163"/>
  <c r="V8" i="163"/>
  <c r="U8" i="163"/>
  <c r="T8" i="163"/>
  <c r="S8" i="163"/>
  <c r="R8" i="163"/>
  <c r="Q8" i="163"/>
  <c r="P8" i="163"/>
  <c r="O8" i="163"/>
  <c r="N8" i="163"/>
  <c r="M8" i="163"/>
  <c r="L8" i="163"/>
  <c r="K8" i="163"/>
  <c r="J8" i="163"/>
  <c r="I8" i="163"/>
  <c r="H8" i="163"/>
  <c r="G8" i="163"/>
  <c r="F8" i="163"/>
  <c r="E8" i="163"/>
  <c r="D8" i="163"/>
  <c r="C8" i="163"/>
  <c r="AG5" i="163"/>
  <c r="AF5" i="163"/>
  <c r="AE5" i="163"/>
  <c r="AD5" i="163"/>
  <c r="AC5" i="163"/>
  <c r="AB5" i="163"/>
  <c r="AA5" i="163"/>
  <c r="Z5" i="163"/>
  <c r="Y5" i="163"/>
  <c r="X5" i="163"/>
  <c r="W5" i="163"/>
  <c r="V5" i="163"/>
  <c r="U5" i="163"/>
  <c r="T5" i="163"/>
  <c r="S5" i="163"/>
  <c r="R5" i="163"/>
  <c r="Q5" i="163"/>
  <c r="P5" i="163"/>
  <c r="O5" i="163"/>
  <c r="N5" i="163"/>
  <c r="M5" i="163"/>
  <c r="L5" i="163"/>
  <c r="K5" i="163"/>
  <c r="J5" i="163"/>
  <c r="I5" i="163"/>
  <c r="H5" i="163"/>
  <c r="G5" i="163"/>
  <c r="F5" i="163"/>
  <c r="E5" i="163"/>
  <c r="D5" i="163"/>
  <c r="C5" i="163"/>
  <c r="AJ4" i="163"/>
  <c r="AI4" i="163"/>
  <c r="AI5" i="163" l="1"/>
  <c r="AI8" i="163"/>
  <c r="AI9" i="163" s="1"/>
  <c r="AG8" i="162"/>
  <c r="AF8" i="162"/>
  <c r="AE8" i="162"/>
  <c r="AD8" i="162"/>
  <c r="AC8" i="162"/>
  <c r="AB8" i="162"/>
  <c r="AA8" i="162"/>
  <c r="Z8" i="162"/>
  <c r="Y8" i="162"/>
  <c r="X8" i="162"/>
  <c r="W8" i="162"/>
  <c r="V8" i="162"/>
  <c r="U8" i="162"/>
  <c r="T8" i="162"/>
  <c r="S8" i="162"/>
  <c r="R8" i="162"/>
  <c r="Q8" i="162"/>
  <c r="P8" i="162"/>
  <c r="O8" i="162"/>
  <c r="N8" i="162"/>
  <c r="M8" i="162"/>
  <c r="L8" i="162"/>
  <c r="K8" i="162"/>
  <c r="J8" i="162"/>
  <c r="I8" i="162"/>
  <c r="H8" i="162"/>
  <c r="G8" i="162"/>
  <c r="F8" i="162"/>
  <c r="E8" i="162"/>
  <c r="D8" i="162"/>
  <c r="AG5" i="162" l="1"/>
  <c r="AF5" i="162"/>
  <c r="AE5" i="162"/>
  <c r="AD5" i="162"/>
  <c r="AC5" i="162"/>
  <c r="AB5" i="162"/>
  <c r="AA5" i="162"/>
  <c r="Z5" i="162"/>
  <c r="Y5" i="162"/>
  <c r="X5" i="162"/>
  <c r="W5" i="162"/>
  <c r="V5" i="162"/>
  <c r="U5" i="162"/>
  <c r="T5" i="162"/>
  <c r="S5" i="162"/>
  <c r="R5" i="162"/>
  <c r="Q5" i="162"/>
  <c r="P5" i="162"/>
  <c r="O5" i="162"/>
  <c r="N5" i="162"/>
  <c r="M5" i="162"/>
  <c r="L5" i="162"/>
  <c r="K5" i="162"/>
  <c r="J5" i="162"/>
  <c r="I5" i="162"/>
  <c r="H5" i="162"/>
  <c r="G5" i="162"/>
  <c r="F5" i="162"/>
  <c r="E5" i="162"/>
  <c r="D5" i="162"/>
  <c r="B8" i="162"/>
  <c r="B5" i="162"/>
  <c r="C8" i="162"/>
  <c r="AI8" i="162" s="1"/>
  <c r="C5" i="162"/>
  <c r="AJ4" i="162"/>
  <c r="AI4" i="162"/>
  <c r="AI5" i="162" l="1"/>
  <c r="AI9" i="162"/>
  <c r="L5" i="161"/>
  <c r="B8" i="161" l="1"/>
  <c r="B5" i="161"/>
  <c r="AG8" i="161"/>
  <c r="AF8" i="161"/>
  <c r="AE8" i="161"/>
  <c r="AD8" i="161"/>
  <c r="AC8" i="161"/>
  <c r="AB8" i="161"/>
  <c r="AA8" i="161"/>
  <c r="Z8" i="161"/>
  <c r="Y8" i="161"/>
  <c r="X8" i="161"/>
  <c r="W8" i="161"/>
  <c r="V8" i="161"/>
  <c r="U8" i="161"/>
  <c r="T8" i="161"/>
  <c r="S8" i="161"/>
  <c r="R8" i="161"/>
  <c r="Q8" i="161"/>
  <c r="P8" i="161"/>
  <c r="O8" i="161"/>
  <c r="N8" i="161"/>
  <c r="M8" i="161"/>
  <c r="L8" i="161"/>
  <c r="K8" i="161"/>
  <c r="J8" i="161"/>
  <c r="I8" i="161"/>
  <c r="H8" i="161"/>
  <c r="G8" i="161"/>
  <c r="F8" i="161"/>
  <c r="E8" i="161"/>
  <c r="D8" i="161"/>
  <c r="C8" i="161"/>
  <c r="AG5" i="161"/>
  <c r="AF5" i="161"/>
  <c r="AE5" i="161"/>
  <c r="AD5" i="161"/>
  <c r="AC5" i="161"/>
  <c r="AB5" i="161"/>
  <c r="AA5" i="161"/>
  <c r="Z5" i="161"/>
  <c r="Y5" i="161"/>
  <c r="X5" i="161"/>
  <c r="W5" i="161"/>
  <c r="V5" i="161"/>
  <c r="U5" i="161"/>
  <c r="T5" i="161"/>
  <c r="S5" i="161"/>
  <c r="R5" i="161"/>
  <c r="Q5" i="161"/>
  <c r="P5" i="161"/>
  <c r="O5" i="161"/>
  <c r="N5" i="161"/>
  <c r="M5" i="161"/>
  <c r="K5" i="161"/>
  <c r="J5" i="161"/>
  <c r="I5" i="161"/>
  <c r="H5" i="161"/>
  <c r="G5" i="161"/>
  <c r="F5" i="161"/>
  <c r="E5" i="161"/>
  <c r="D5" i="161"/>
  <c r="C5" i="161"/>
  <c r="AJ4" i="161"/>
  <c r="AI4" i="161"/>
  <c r="AI5" i="161" l="1"/>
  <c r="AI8" i="161"/>
  <c r="AI9" i="161" l="1"/>
  <c r="B8" i="160"/>
  <c r="B5" i="160"/>
  <c r="AG8" i="160"/>
  <c r="AF8" i="160"/>
  <c r="AE8" i="160"/>
  <c r="AD8" i="160"/>
  <c r="AC8" i="160"/>
  <c r="AB8" i="160"/>
  <c r="AA8" i="160"/>
  <c r="Z8" i="160"/>
  <c r="Y8" i="160"/>
  <c r="X8" i="160"/>
  <c r="W8" i="160"/>
  <c r="V8" i="160"/>
  <c r="U8" i="160"/>
  <c r="T8" i="160"/>
  <c r="S8" i="160"/>
  <c r="R8" i="160"/>
  <c r="Q8" i="160"/>
  <c r="P8" i="160"/>
  <c r="O8" i="160"/>
  <c r="N8" i="160"/>
  <c r="M8" i="160"/>
  <c r="L8" i="160"/>
  <c r="K8" i="160"/>
  <c r="J8" i="160"/>
  <c r="I8" i="160"/>
  <c r="H8" i="160"/>
  <c r="G8" i="160"/>
  <c r="F8" i="160"/>
  <c r="E8" i="160"/>
  <c r="D8" i="160"/>
  <c r="C8" i="160"/>
  <c r="AG5" i="160"/>
  <c r="AF5" i="160"/>
  <c r="AE5" i="160"/>
  <c r="AD5" i="160"/>
  <c r="AC5" i="160"/>
  <c r="AB5" i="160"/>
  <c r="AA5" i="160"/>
  <c r="Z5" i="160"/>
  <c r="Y5" i="160"/>
  <c r="X5" i="160"/>
  <c r="W5" i="160"/>
  <c r="V5" i="160"/>
  <c r="U5" i="160"/>
  <c r="T5" i="160"/>
  <c r="S5" i="160"/>
  <c r="R5" i="160"/>
  <c r="Q5" i="160"/>
  <c r="P5" i="160"/>
  <c r="O5" i="160"/>
  <c r="N5" i="160"/>
  <c r="M5" i="160"/>
  <c r="L5" i="160"/>
  <c r="K5" i="160"/>
  <c r="J5" i="160"/>
  <c r="I5" i="160"/>
  <c r="H5" i="160"/>
  <c r="G5" i="160"/>
  <c r="F5" i="160"/>
  <c r="E5" i="160"/>
  <c r="D5" i="160"/>
  <c r="C5" i="160"/>
  <c r="AJ4" i="160"/>
  <c r="AI4" i="160"/>
  <c r="AI5" i="160" l="1"/>
  <c r="AI8" i="160"/>
  <c r="DH6" i="9"/>
  <c r="DT6" i="9" s="1"/>
  <c r="EF6" i="9" s="1"/>
  <c r="AI9" i="160" l="1"/>
  <c r="B8" i="159"/>
  <c r="B5" i="159"/>
  <c r="AG8" i="159"/>
  <c r="AF8" i="159"/>
  <c r="AE8" i="159"/>
  <c r="AD8" i="159"/>
  <c r="AC8" i="159"/>
  <c r="AB8" i="159"/>
  <c r="AA8" i="159"/>
  <c r="Z8" i="159"/>
  <c r="Y8" i="159"/>
  <c r="X8" i="159"/>
  <c r="W8" i="159"/>
  <c r="V8" i="159"/>
  <c r="U8" i="159"/>
  <c r="T8" i="159"/>
  <c r="S8" i="159"/>
  <c r="R8" i="159"/>
  <c r="Q8" i="159"/>
  <c r="P8" i="159"/>
  <c r="O8" i="159"/>
  <c r="N8" i="159"/>
  <c r="M8" i="159"/>
  <c r="L8" i="159"/>
  <c r="K8" i="159"/>
  <c r="J8" i="159"/>
  <c r="I8" i="159"/>
  <c r="H8" i="159"/>
  <c r="G8" i="159"/>
  <c r="F8" i="159"/>
  <c r="E8" i="159"/>
  <c r="D8" i="159"/>
  <c r="C8" i="159"/>
  <c r="AG5" i="159"/>
  <c r="AF5" i="159"/>
  <c r="AE5" i="159"/>
  <c r="AD5" i="159"/>
  <c r="AC5" i="159"/>
  <c r="AB5" i="159"/>
  <c r="AA5" i="159"/>
  <c r="Z5" i="159"/>
  <c r="Y5" i="159"/>
  <c r="X5" i="159"/>
  <c r="W5" i="159"/>
  <c r="V5" i="159"/>
  <c r="U5" i="159"/>
  <c r="T5" i="159"/>
  <c r="S5" i="159"/>
  <c r="R5" i="159"/>
  <c r="Q5" i="159"/>
  <c r="P5" i="159"/>
  <c r="O5" i="159"/>
  <c r="N5" i="159"/>
  <c r="M5" i="159"/>
  <c r="L5" i="159"/>
  <c r="K5" i="159"/>
  <c r="J5" i="159"/>
  <c r="I5" i="159"/>
  <c r="H5" i="159"/>
  <c r="G5" i="159"/>
  <c r="F5" i="159"/>
  <c r="E5" i="159"/>
  <c r="D5" i="159"/>
  <c r="C5" i="159"/>
  <c r="AJ4" i="159"/>
  <c r="AI4" i="159"/>
  <c r="AI5" i="159" l="1"/>
  <c r="AI8" i="159"/>
  <c r="B8" i="158"/>
  <c r="B5" i="158"/>
  <c r="AG8" i="158"/>
  <c r="AF8" i="158"/>
  <c r="AE8" i="158"/>
  <c r="AD8" i="158"/>
  <c r="AC8" i="158"/>
  <c r="AB8" i="158"/>
  <c r="AA8" i="158"/>
  <c r="Z8" i="158"/>
  <c r="Y8" i="158"/>
  <c r="X8" i="158"/>
  <c r="W8" i="158"/>
  <c r="V8" i="158"/>
  <c r="U8" i="158"/>
  <c r="T8" i="158"/>
  <c r="S8" i="158"/>
  <c r="R8" i="158"/>
  <c r="Q8" i="158"/>
  <c r="P8" i="158"/>
  <c r="O8" i="158"/>
  <c r="N8" i="158"/>
  <c r="M8" i="158"/>
  <c r="L8" i="158"/>
  <c r="K8" i="158"/>
  <c r="J8" i="158"/>
  <c r="I8" i="158"/>
  <c r="H8" i="158"/>
  <c r="G8" i="158"/>
  <c r="F8" i="158"/>
  <c r="E8" i="158"/>
  <c r="D8" i="158"/>
  <c r="C8" i="158"/>
  <c r="AG5" i="158"/>
  <c r="AF5" i="158"/>
  <c r="AE5" i="158"/>
  <c r="AD5" i="158"/>
  <c r="AC5" i="158"/>
  <c r="AB5" i="158"/>
  <c r="AA5" i="158"/>
  <c r="Z5" i="158"/>
  <c r="Y5" i="158"/>
  <c r="X5" i="158"/>
  <c r="W5" i="158"/>
  <c r="V5" i="158"/>
  <c r="U5" i="158"/>
  <c r="T5" i="158"/>
  <c r="S5" i="158"/>
  <c r="R5" i="158"/>
  <c r="Q5" i="158"/>
  <c r="P5" i="158"/>
  <c r="O5" i="158"/>
  <c r="N5" i="158"/>
  <c r="M5" i="158"/>
  <c r="L5" i="158"/>
  <c r="K5" i="158"/>
  <c r="J5" i="158"/>
  <c r="I5" i="158"/>
  <c r="H5" i="158"/>
  <c r="G5" i="158"/>
  <c r="F5" i="158"/>
  <c r="E5" i="158"/>
  <c r="D5" i="158"/>
  <c r="C5" i="158"/>
  <c r="AJ4" i="158"/>
  <c r="AI4" i="158"/>
  <c r="AI9" i="159" l="1"/>
  <c r="AI5" i="158"/>
  <c r="AI8" i="158"/>
  <c r="AI9" i="158" s="1"/>
  <c r="Y8" i="157" l="1"/>
  <c r="X8" i="157"/>
  <c r="AG5" i="157" l="1"/>
  <c r="AF5" i="157"/>
  <c r="AE5" i="157"/>
  <c r="AD5" i="157"/>
  <c r="AC5" i="157"/>
  <c r="AB5" i="157"/>
  <c r="AA5" i="157"/>
  <c r="Z5" i="157"/>
  <c r="Y5" i="157"/>
  <c r="X5" i="157"/>
  <c r="W5" i="157"/>
  <c r="V5" i="157"/>
  <c r="U5" i="157"/>
  <c r="T5" i="157"/>
  <c r="S5" i="157"/>
  <c r="R5" i="157"/>
  <c r="Q5" i="157"/>
  <c r="P5" i="157"/>
  <c r="O5" i="157"/>
  <c r="N5" i="157"/>
  <c r="M5" i="157"/>
  <c r="L5" i="157"/>
  <c r="K5" i="157"/>
  <c r="J5" i="157"/>
  <c r="I5" i="157"/>
  <c r="H5" i="157"/>
  <c r="G5" i="157"/>
  <c r="F5" i="157"/>
  <c r="E5" i="157"/>
  <c r="D5" i="157"/>
  <c r="B8" i="157" l="1"/>
  <c r="B5" i="157"/>
  <c r="AG8" i="157"/>
  <c r="AF8" i="157"/>
  <c r="AE8" i="157"/>
  <c r="AD8" i="157"/>
  <c r="AC8" i="157"/>
  <c r="AB8" i="157"/>
  <c r="AA8" i="157"/>
  <c r="Z8" i="157"/>
  <c r="W8" i="157"/>
  <c r="V8" i="157"/>
  <c r="U8" i="157"/>
  <c r="T8" i="157"/>
  <c r="S8" i="157"/>
  <c r="R8" i="157"/>
  <c r="Q8" i="157"/>
  <c r="P8" i="157"/>
  <c r="O8" i="157"/>
  <c r="N8" i="157"/>
  <c r="M8" i="157"/>
  <c r="L8" i="157"/>
  <c r="K8" i="157"/>
  <c r="J8" i="157"/>
  <c r="I8" i="157"/>
  <c r="H8" i="157"/>
  <c r="G8" i="157"/>
  <c r="F8" i="157"/>
  <c r="E8" i="157"/>
  <c r="D8" i="157"/>
  <c r="C8" i="157"/>
  <c r="C5" i="157"/>
  <c r="AI5" i="157" s="1"/>
  <c r="AJ4" i="157"/>
  <c r="AI4" i="157"/>
  <c r="AI8" i="157" l="1"/>
  <c r="AG8" i="156"/>
  <c r="AG5" i="156"/>
  <c r="AI9" i="157" l="1"/>
  <c r="B8" i="156" l="1"/>
  <c r="B5" i="156"/>
  <c r="AF8" i="156"/>
  <c r="AE8" i="156"/>
  <c r="AD8" i="156"/>
  <c r="AC8" i="156"/>
  <c r="AB8" i="156"/>
  <c r="AA8" i="156"/>
  <c r="Z8" i="156"/>
  <c r="Y8" i="156"/>
  <c r="X8" i="156"/>
  <c r="W8" i="156"/>
  <c r="V8" i="156"/>
  <c r="U8" i="156"/>
  <c r="T8" i="156"/>
  <c r="S8" i="156"/>
  <c r="R8" i="156"/>
  <c r="Q8" i="156"/>
  <c r="P8" i="156"/>
  <c r="O8" i="156"/>
  <c r="N8" i="156"/>
  <c r="M8" i="156"/>
  <c r="L8" i="156"/>
  <c r="K8" i="156"/>
  <c r="J8" i="156"/>
  <c r="I8" i="156"/>
  <c r="H8" i="156"/>
  <c r="G8" i="156"/>
  <c r="F8" i="156"/>
  <c r="E8" i="156"/>
  <c r="D8" i="156"/>
  <c r="C8" i="156"/>
  <c r="AF5" i="156"/>
  <c r="AE5" i="156"/>
  <c r="AD5" i="156"/>
  <c r="AC5" i="156"/>
  <c r="AB5" i="156"/>
  <c r="AA5" i="156"/>
  <c r="Z5" i="156"/>
  <c r="Y5" i="156"/>
  <c r="X5" i="156"/>
  <c r="W5" i="156"/>
  <c r="V5" i="156"/>
  <c r="U5" i="156"/>
  <c r="T5" i="156"/>
  <c r="S5" i="156"/>
  <c r="R5" i="156"/>
  <c r="Q5" i="156"/>
  <c r="P5" i="156"/>
  <c r="O5" i="156"/>
  <c r="N5" i="156"/>
  <c r="M5" i="156"/>
  <c r="L5" i="156"/>
  <c r="K5" i="156"/>
  <c r="J5" i="156"/>
  <c r="I5" i="156"/>
  <c r="H5" i="156"/>
  <c r="G5" i="156"/>
  <c r="F5" i="156"/>
  <c r="E5" i="156"/>
  <c r="D5" i="156"/>
  <c r="C5" i="156"/>
  <c r="AJ4" i="156"/>
  <c r="AI4" i="156"/>
  <c r="AI5" i="156" l="1"/>
  <c r="AI8" i="156"/>
  <c r="EE10" i="9" s="1"/>
  <c r="AI9" i="156" l="1"/>
  <c r="AF8" i="155"/>
  <c r="AE8" i="155"/>
  <c r="AD8" i="155"/>
  <c r="AC8" i="155"/>
  <c r="AB8" i="155"/>
  <c r="AA8" i="155"/>
  <c r="Z8" i="155"/>
  <c r="Y8" i="155"/>
  <c r="X8" i="155"/>
  <c r="W8" i="155"/>
  <c r="V8" i="155"/>
  <c r="U8" i="155"/>
  <c r="T8" i="155"/>
  <c r="S8" i="155"/>
  <c r="R8" i="155"/>
  <c r="Q8" i="155"/>
  <c r="P8" i="155"/>
  <c r="O8" i="155"/>
  <c r="N8" i="155"/>
  <c r="M8" i="155"/>
  <c r="L8" i="155"/>
  <c r="K8" i="155"/>
  <c r="J8" i="155"/>
  <c r="I8" i="155"/>
  <c r="H8" i="155"/>
  <c r="G8" i="155"/>
  <c r="F8" i="155"/>
  <c r="E8" i="155"/>
  <c r="D8" i="155"/>
  <c r="AF5" i="155"/>
  <c r="AE5" i="155"/>
  <c r="AD5" i="155"/>
  <c r="AC5" i="155"/>
  <c r="AB5" i="155"/>
  <c r="AA5" i="155"/>
  <c r="Z5" i="155"/>
  <c r="Y5" i="155"/>
  <c r="X5" i="155"/>
  <c r="W5" i="155"/>
  <c r="V5" i="155"/>
  <c r="U5" i="155"/>
  <c r="T5" i="155"/>
  <c r="S5" i="155"/>
  <c r="R5" i="155"/>
  <c r="Q5" i="155"/>
  <c r="P5" i="155"/>
  <c r="O5" i="155"/>
  <c r="N5" i="155"/>
  <c r="M5" i="155"/>
  <c r="L5" i="155"/>
  <c r="K5" i="155"/>
  <c r="J5" i="155"/>
  <c r="I5" i="155"/>
  <c r="H5" i="155"/>
  <c r="G5" i="155"/>
  <c r="F5" i="155"/>
  <c r="E5" i="155"/>
  <c r="D5" i="155"/>
  <c r="B8" i="155" l="1"/>
  <c r="B5" i="155"/>
  <c r="C8" i="155"/>
  <c r="C5" i="155"/>
  <c r="AI5" i="155"/>
  <c r="AJ4" i="155"/>
  <c r="AI4" i="155"/>
  <c r="AI8" i="155" l="1"/>
  <c r="ED10" i="9" s="1"/>
  <c r="EO11" i="9" s="1"/>
  <c r="AI9" i="155"/>
  <c r="B8" i="154" l="1"/>
  <c r="B5" i="154"/>
  <c r="AG8" i="154"/>
  <c r="AF8" i="154"/>
  <c r="AE8" i="154"/>
  <c r="AD8" i="154"/>
  <c r="AC8" i="154"/>
  <c r="AB8" i="154"/>
  <c r="AA8" i="154"/>
  <c r="Z8" i="154"/>
  <c r="Y8" i="154"/>
  <c r="X8" i="154"/>
  <c r="W8" i="154"/>
  <c r="V8" i="154"/>
  <c r="U8" i="154"/>
  <c r="T8" i="154"/>
  <c r="S8" i="154"/>
  <c r="R8" i="154"/>
  <c r="Q8" i="154"/>
  <c r="P8" i="154"/>
  <c r="O8" i="154"/>
  <c r="N8" i="154"/>
  <c r="M8" i="154"/>
  <c r="L8" i="154"/>
  <c r="K8" i="154"/>
  <c r="J8" i="154"/>
  <c r="I8" i="154"/>
  <c r="H8" i="154"/>
  <c r="G8" i="154"/>
  <c r="F8" i="154"/>
  <c r="E8" i="154"/>
  <c r="D8" i="154"/>
  <c r="C8" i="154"/>
  <c r="AG5" i="154"/>
  <c r="AF5" i="154"/>
  <c r="AE5" i="154"/>
  <c r="AD5" i="154"/>
  <c r="AC5" i="154"/>
  <c r="AB5" i="154"/>
  <c r="AA5" i="154"/>
  <c r="Z5" i="154"/>
  <c r="Y5" i="154"/>
  <c r="X5" i="154"/>
  <c r="W5" i="154"/>
  <c r="V5" i="154"/>
  <c r="U5" i="154"/>
  <c r="T5" i="154"/>
  <c r="S5" i="154"/>
  <c r="R5" i="154"/>
  <c r="Q5" i="154"/>
  <c r="P5" i="154"/>
  <c r="O5" i="154"/>
  <c r="N5" i="154"/>
  <c r="M5" i="154"/>
  <c r="L5" i="154"/>
  <c r="K5" i="154"/>
  <c r="J5" i="154"/>
  <c r="I5" i="154"/>
  <c r="H5" i="154"/>
  <c r="G5" i="154"/>
  <c r="F5" i="154"/>
  <c r="E5" i="154"/>
  <c r="D5" i="154"/>
  <c r="C5" i="154"/>
  <c r="AJ4" i="154"/>
  <c r="AI4" i="154"/>
  <c r="AI5" i="154" l="1"/>
  <c r="AI8" i="154"/>
  <c r="EC10" i="9" s="1"/>
  <c r="EN11" i="9" s="1"/>
  <c r="B8" i="153"/>
  <c r="B5" i="153"/>
  <c r="AG8" i="153"/>
  <c r="AF8" i="153"/>
  <c r="AE8" i="153"/>
  <c r="AD8" i="153"/>
  <c r="AC8" i="153"/>
  <c r="AB8" i="153"/>
  <c r="AA8" i="153"/>
  <c r="Z8" i="153"/>
  <c r="Y8" i="153"/>
  <c r="X8" i="153"/>
  <c r="W8" i="153"/>
  <c r="V8" i="153"/>
  <c r="U8" i="153"/>
  <c r="T8" i="153"/>
  <c r="S8" i="153"/>
  <c r="R8" i="153"/>
  <c r="Q8" i="153"/>
  <c r="P8" i="153"/>
  <c r="O8" i="153"/>
  <c r="N8" i="153"/>
  <c r="M8" i="153"/>
  <c r="L8" i="153"/>
  <c r="K8" i="153"/>
  <c r="J8" i="153"/>
  <c r="I8" i="153"/>
  <c r="H8" i="153"/>
  <c r="G8" i="153"/>
  <c r="F8" i="153"/>
  <c r="E8" i="153"/>
  <c r="D8" i="153"/>
  <c r="C8" i="153"/>
  <c r="AG5" i="153"/>
  <c r="AF5" i="153"/>
  <c r="AE5" i="153"/>
  <c r="AD5" i="153"/>
  <c r="AC5" i="153"/>
  <c r="AB5" i="153"/>
  <c r="AA5" i="153"/>
  <c r="Z5" i="153"/>
  <c r="Y5" i="153"/>
  <c r="X5" i="153"/>
  <c r="W5" i="153"/>
  <c r="V5" i="153"/>
  <c r="U5" i="153"/>
  <c r="T5" i="153"/>
  <c r="S5" i="153"/>
  <c r="R5" i="153"/>
  <c r="Q5" i="153"/>
  <c r="P5" i="153"/>
  <c r="O5" i="153"/>
  <c r="N5" i="153"/>
  <c r="M5" i="153"/>
  <c r="L5" i="153"/>
  <c r="K5" i="153"/>
  <c r="J5" i="153"/>
  <c r="I5" i="153"/>
  <c r="H5" i="153"/>
  <c r="G5" i="153"/>
  <c r="F5" i="153"/>
  <c r="E5" i="153"/>
  <c r="D5" i="153"/>
  <c r="C5" i="153"/>
  <c r="AJ4" i="153"/>
  <c r="AI4" i="153"/>
  <c r="AI9" i="154" l="1"/>
  <c r="AI8" i="153"/>
  <c r="EB10" i="9" s="1"/>
  <c r="EM11" i="9" s="1"/>
  <c r="AI5" i="153"/>
  <c r="AI9" i="153" l="1"/>
  <c r="B8" i="152"/>
  <c r="B5" i="152"/>
  <c r="AG8" i="152"/>
  <c r="AF8" i="152"/>
  <c r="AE8" i="152"/>
  <c r="AD8" i="152"/>
  <c r="AC8" i="152"/>
  <c r="AB8" i="152"/>
  <c r="AA8" i="152"/>
  <c r="Z8" i="152"/>
  <c r="Y8" i="152"/>
  <c r="X8" i="152"/>
  <c r="W8" i="152"/>
  <c r="V8" i="152"/>
  <c r="U8" i="152"/>
  <c r="T8" i="152"/>
  <c r="S8" i="152"/>
  <c r="R8" i="152"/>
  <c r="Q8" i="152"/>
  <c r="P8" i="152"/>
  <c r="O8" i="152"/>
  <c r="N8" i="152"/>
  <c r="M8" i="152"/>
  <c r="L8" i="152"/>
  <c r="K8" i="152"/>
  <c r="J8" i="152"/>
  <c r="I8" i="152"/>
  <c r="H8" i="152"/>
  <c r="G8" i="152"/>
  <c r="F8" i="152"/>
  <c r="E8" i="152"/>
  <c r="D8" i="152"/>
  <c r="C8" i="152"/>
  <c r="AG5" i="152"/>
  <c r="AF5" i="152"/>
  <c r="AE5" i="152"/>
  <c r="AD5" i="152"/>
  <c r="AC5" i="152"/>
  <c r="AB5" i="152"/>
  <c r="AA5" i="152"/>
  <c r="Z5" i="152"/>
  <c r="Y5" i="152"/>
  <c r="X5" i="152"/>
  <c r="W5" i="152"/>
  <c r="V5" i="152"/>
  <c r="U5" i="152"/>
  <c r="T5" i="152"/>
  <c r="S5" i="152"/>
  <c r="R5" i="152"/>
  <c r="Q5" i="152"/>
  <c r="P5" i="152"/>
  <c r="O5" i="152"/>
  <c r="N5" i="152"/>
  <c r="M5" i="152"/>
  <c r="L5" i="152"/>
  <c r="K5" i="152"/>
  <c r="J5" i="152"/>
  <c r="I5" i="152"/>
  <c r="H5" i="152"/>
  <c r="G5" i="152"/>
  <c r="F5" i="152"/>
  <c r="E5" i="152"/>
  <c r="D5" i="152"/>
  <c r="C5" i="152"/>
  <c r="AJ4" i="152"/>
  <c r="AI4" i="152"/>
  <c r="AI5" i="152" l="1"/>
  <c r="AI8" i="152"/>
  <c r="EA10" i="9" s="1"/>
  <c r="EL11" i="9" s="1"/>
  <c r="AI9" i="152" l="1"/>
  <c r="B8" i="151"/>
  <c r="B5" i="151"/>
  <c r="AG8" i="151"/>
  <c r="AF8" i="151"/>
  <c r="AE8" i="151"/>
  <c r="AD8" i="151"/>
  <c r="AC8" i="151"/>
  <c r="AB8" i="151"/>
  <c r="AA8" i="151"/>
  <c r="Z8" i="151"/>
  <c r="Y8" i="151"/>
  <c r="X8" i="151"/>
  <c r="W8" i="151"/>
  <c r="V8" i="151"/>
  <c r="U8" i="151"/>
  <c r="T8" i="151"/>
  <c r="S8" i="151"/>
  <c r="R8" i="151"/>
  <c r="Q8" i="151"/>
  <c r="P8" i="151"/>
  <c r="O8" i="151"/>
  <c r="N8" i="151"/>
  <c r="M8" i="151"/>
  <c r="L8" i="151"/>
  <c r="K8" i="151"/>
  <c r="J8" i="151"/>
  <c r="I8" i="151"/>
  <c r="H8" i="151"/>
  <c r="G8" i="151"/>
  <c r="F8" i="151"/>
  <c r="E8" i="151"/>
  <c r="D8" i="151"/>
  <c r="C8" i="151"/>
  <c r="AG5" i="151"/>
  <c r="AF5" i="151"/>
  <c r="AE5" i="151"/>
  <c r="AD5" i="151"/>
  <c r="AC5" i="151"/>
  <c r="AB5" i="151"/>
  <c r="AA5" i="151"/>
  <c r="Z5" i="151"/>
  <c r="Y5" i="151"/>
  <c r="X5" i="151"/>
  <c r="W5" i="151"/>
  <c r="V5" i="151"/>
  <c r="U5" i="151"/>
  <c r="T5" i="151"/>
  <c r="S5" i="151"/>
  <c r="R5" i="151"/>
  <c r="Q5" i="151"/>
  <c r="P5" i="151"/>
  <c r="O5" i="151"/>
  <c r="N5" i="151"/>
  <c r="M5" i="151"/>
  <c r="L5" i="151"/>
  <c r="K5" i="151"/>
  <c r="J5" i="151"/>
  <c r="I5" i="151"/>
  <c r="H5" i="151"/>
  <c r="G5" i="151"/>
  <c r="F5" i="151"/>
  <c r="E5" i="151"/>
  <c r="D5" i="151"/>
  <c r="C5" i="151"/>
  <c r="AJ4" i="151"/>
  <c r="AI4" i="151"/>
  <c r="AI5" i="151" l="1"/>
  <c r="AI8" i="151"/>
  <c r="DZ10" i="9" s="1"/>
  <c r="EK11" i="9" s="1"/>
  <c r="Y8" i="150"/>
  <c r="X8" i="150"/>
  <c r="W8" i="150"/>
  <c r="V8" i="150"/>
  <c r="U8" i="150"/>
  <c r="AI9" i="151" l="1"/>
  <c r="B8" i="150"/>
  <c r="B5" i="150"/>
  <c r="AG8" i="150"/>
  <c r="AF8" i="150"/>
  <c r="AE8" i="150"/>
  <c r="AD8" i="150"/>
  <c r="AC8" i="150"/>
  <c r="AB8" i="150"/>
  <c r="AA8" i="150"/>
  <c r="Z8" i="150"/>
  <c r="T8" i="150"/>
  <c r="S8" i="150"/>
  <c r="R8" i="150"/>
  <c r="Q8" i="150"/>
  <c r="P8" i="150"/>
  <c r="O8" i="150"/>
  <c r="N8" i="150"/>
  <c r="M8" i="150"/>
  <c r="L8" i="150"/>
  <c r="K8" i="150"/>
  <c r="J8" i="150"/>
  <c r="I8" i="150"/>
  <c r="H8" i="150"/>
  <c r="G8" i="150"/>
  <c r="F8" i="150"/>
  <c r="E8" i="150"/>
  <c r="D8" i="150"/>
  <c r="C8" i="150"/>
  <c r="AG5" i="150"/>
  <c r="AF5" i="150"/>
  <c r="AE5" i="150"/>
  <c r="AD5" i="150"/>
  <c r="AC5" i="150"/>
  <c r="AB5" i="150"/>
  <c r="AA5" i="150"/>
  <c r="Z5" i="150"/>
  <c r="Y5" i="150"/>
  <c r="X5" i="150"/>
  <c r="W5" i="150"/>
  <c r="V5" i="150"/>
  <c r="U5" i="150"/>
  <c r="T5" i="150"/>
  <c r="S5" i="150"/>
  <c r="R5" i="150"/>
  <c r="Q5" i="150"/>
  <c r="P5" i="150"/>
  <c r="O5" i="150"/>
  <c r="N5" i="150"/>
  <c r="M5" i="150"/>
  <c r="L5" i="150"/>
  <c r="K5" i="150"/>
  <c r="J5" i="150"/>
  <c r="I5" i="150"/>
  <c r="H5" i="150"/>
  <c r="G5" i="150"/>
  <c r="F5" i="150"/>
  <c r="E5" i="150"/>
  <c r="D5" i="150"/>
  <c r="C5" i="150"/>
  <c r="AJ4" i="150"/>
  <c r="AI4" i="150"/>
  <c r="AI5" i="150" l="1"/>
  <c r="AI8" i="150"/>
  <c r="DY10" i="9" s="1"/>
  <c r="EJ11" i="9" s="1"/>
  <c r="B8" i="149"/>
  <c r="B5" i="149"/>
  <c r="AG8" i="149"/>
  <c r="AF8" i="149"/>
  <c r="AE8" i="149"/>
  <c r="AD8" i="149"/>
  <c r="AC8" i="149"/>
  <c r="AB8" i="149"/>
  <c r="AA8" i="149"/>
  <c r="Z8" i="149"/>
  <c r="Y8" i="149"/>
  <c r="X8" i="149"/>
  <c r="W8" i="149"/>
  <c r="V8" i="149"/>
  <c r="U8" i="149"/>
  <c r="T8" i="149"/>
  <c r="S8" i="149"/>
  <c r="R8" i="149"/>
  <c r="Q8" i="149"/>
  <c r="P8" i="149"/>
  <c r="O8" i="149"/>
  <c r="N8" i="149"/>
  <c r="M8" i="149"/>
  <c r="L8" i="149"/>
  <c r="K8" i="149"/>
  <c r="J8" i="149"/>
  <c r="I8" i="149"/>
  <c r="H8" i="149"/>
  <c r="G8" i="149"/>
  <c r="F8" i="149"/>
  <c r="E8" i="149"/>
  <c r="D8" i="149"/>
  <c r="C8" i="149"/>
  <c r="AG5" i="149"/>
  <c r="AF5" i="149"/>
  <c r="AE5" i="149"/>
  <c r="AD5" i="149"/>
  <c r="AC5" i="149"/>
  <c r="AB5" i="149"/>
  <c r="AA5" i="149"/>
  <c r="Z5" i="149"/>
  <c r="Y5" i="149"/>
  <c r="X5" i="149"/>
  <c r="W5" i="149"/>
  <c r="V5" i="149"/>
  <c r="U5" i="149"/>
  <c r="T5" i="149"/>
  <c r="S5" i="149"/>
  <c r="R5" i="149"/>
  <c r="Q5" i="149"/>
  <c r="P5" i="149"/>
  <c r="O5" i="149"/>
  <c r="N5" i="149"/>
  <c r="M5" i="149"/>
  <c r="L5" i="149"/>
  <c r="K5" i="149"/>
  <c r="J5" i="149"/>
  <c r="I5" i="149"/>
  <c r="H5" i="149"/>
  <c r="G5" i="149"/>
  <c r="F5" i="149"/>
  <c r="E5" i="149"/>
  <c r="D5" i="149"/>
  <c r="C5" i="149"/>
  <c r="AJ4" i="149"/>
  <c r="AI4" i="149"/>
  <c r="AI9" i="150" l="1"/>
  <c r="AI5" i="149"/>
  <c r="AI8" i="149"/>
  <c r="B8" i="148"/>
  <c r="B5" i="148"/>
  <c r="AG8" i="148"/>
  <c r="AF8" i="148"/>
  <c r="AE8" i="148"/>
  <c r="AD8" i="148"/>
  <c r="AC8" i="148"/>
  <c r="AB8" i="148"/>
  <c r="AA8" i="148"/>
  <c r="Z8" i="148"/>
  <c r="Y8" i="148"/>
  <c r="X8" i="148"/>
  <c r="W8" i="148"/>
  <c r="V8" i="148"/>
  <c r="U8" i="148"/>
  <c r="T8" i="148"/>
  <c r="S8" i="148"/>
  <c r="R8" i="148"/>
  <c r="Q8" i="148"/>
  <c r="P8" i="148"/>
  <c r="O8" i="148"/>
  <c r="N8" i="148"/>
  <c r="M8" i="148"/>
  <c r="L8" i="148"/>
  <c r="K8" i="148"/>
  <c r="J8" i="148"/>
  <c r="I8" i="148"/>
  <c r="H8" i="148"/>
  <c r="G8" i="148"/>
  <c r="F8" i="148"/>
  <c r="E8" i="148"/>
  <c r="D8" i="148"/>
  <c r="C8" i="148"/>
  <c r="AG5" i="148"/>
  <c r="AF5" i="148"/>
  <c r="AE5" i="148"/>
  <c r="AD5" i="148"/>
  <c r="AC5" i="148"/>
  <c r="AB5" i="148"/>
  <c r="AA5" i="148"/>
  <c r="Z5" i="148"/>
  <c r="Y5" i="148"/>
  <c r="X5" i="148"/>
  <c r="W5" i="148"/>
  <c r="V5" i="148"/>
  <c r="U5" i="148"/>
  <c r="T5" i="148"/>
  <c r="S5" i="148"/>
  <c r="R5" i="148"/>
  <c r="Q5" i="148"/>
  <c r="P5" i="148"/>
  <c r="O5" i="148"/>
  <c r="N5" i="148"/>
  <c r="M5" i="148"/>
  <c r="L5" i="148"/>
  <c r="K5" i="148"/>
  <c r="J5" i="148"/>
  <c r="I5" i="148"/>
  <c r="H5" i="148"/>
  <c r="G5" i="148"/>
  <c r="F5" i="148"/>
  <c r="E5" i="148"/>
  <c r="D5" i="148"/>
  <c r="C5" i="148"/>
  <c r="AJ4" i="148"/>
  <c r="AI4" i="148"/>
  <c r="AI9" i="149" l="1"/>
  <c r="DX10" i="9"/>
  <c r="EI11" i="9" s="1"/>
  <c r="AI5" i="148"/>
  <c r="AI8" i="148"/>
  <c r="AG8" i="147"/>
  <c r="AG5" i="147"/>
  <c r="AI9" i="148" l="1"/>
  <c r="DW10" i="9"/>
  <c r="EH11" i="9" s="1"/>
  <c r="AF8" i="147"/>
  <c r="AF5" i="147"/>
  <c r="AE8" i="147" l="1"/>
  <c r="AE5" i="147"/>
  <c r="AD8" i="147"/>
  <c r="AD5" i="147"/>
  <c r="AC8" i="147"/>
  <c r="AC5" i="147"/>
  <c r="AB8" i="147" l="1"/>
  <c r="AB5" i="147"/>
  <c r="AA8" i="147" l="1"/>
  <c r="AA5" i="147"/>
  <c r="Z8" i="147" l="1"/>
  <c r="Z5" i="147"/>
  <c r="Y8" i="147" l="1"/>
  <c r="Y5" i="147"/>
  <c r="X8" i="147" l="1"/>
  <c r="X5" i="147"/>
  <c r="W8" i="147" l="1"/>
  <c r="W5" i="147"/>
  <c r="V8" i="147" l="1"/>
  <c r="V5" i="147"/>
  <c r="U8" i="147" l="1"/>
  <c r="U5" i="147"/>
  <c r="T8" i="147" l="1"/>
  <c r="T5" i="147"/>
  <c r="S8" i="147" l="1"/>
  <c r="S5" i="147"/>
  <c r="R8" i="147" l="1"/>
  <c r="R5" i="147"/>
  <c r="Q8" i="147"/>
  <c r="Q5" i="147"/>
  <c r="P5" i="147" l="1"/>
  <c r="P8" i="147"/>
  <c r="O8" i="147"/>
  <c r="O5" i="147"/>
  <c r="N8" i="147" l="1"/>
  <c r="N5" i="147"/>
  <c r="M8" i="147" l="1"/>
  <c r="M5" i="147"/>
  <c r="L8" i="147" l="1"/>
  <c r="L5" i="147"/>
  <c r="K8" i="147" l="1"/>
  <c r="K5" i="147"/>
  <c r="J8" i="147" l="1"/>
  <c r="J5" i="147"/>
  <c r="I8" i="147" l="1"/>
  <c r="I5" i="147"/>
  <c r="H8" i="147" l="1"/>
  <c r="H5" i="147"/>
  <c r="G8" i="147" l="1"/>
  <c r="G5" i="147"/>
  <c r="F8" i="147" l="1"/>
  <c r="F5" i="147"/>
  <c r="E8" i="147" l="1"/>
  <c r="E5" i="147"/>
  <c r="D8" i="147" l="1"/>
  <c r="D5" i="147"/>
  <c r="C8" i="147" l="1"/>
  <c r="C5" i="147"/>
  <c r="B8" i="147"/>
  <c r="B5" i="147"/>
  <c r="AI8" i="147"/>
  <c r="DV10" i="9" s="1"/>
  <c r="EG11" i="9" s="1"/>
  <c r="AI5" i="147"/>
  <c r="AJ4" i="147"/>
  <c r="AI4" i="147"/>
  <c r="AI9" i="147" l="1"/>
  <c r="AD8" i="146"/>
  <c r="AD5" i="146"/>
  <c r="AC8" i="146" l="1"/>
  <c r="AC5" i="146"/>
  <c r="AB8" i="146"/>
  <c r="AB5" i="146"/>
  <c r="AA8" i="146" l="1"/>
  <c r="AA5" i="146"/>
  <c r="Z8" i="146" l="1"/>
  <c r="Z5" i="146"/>
  <c r="Y8" i="146" l="1"/>
  <c r="Y5" i="146"/>
  <c r="X8" i="146" l="1"/>
  <c r="X5" i="146"/>
  <c r="W8" i="146" l="1"/>
  <c r="W5" i="146"/>
  <c r="V8" i="146" l="1"/>
  <c r="V5" i="146"/>
  <c r="U8" i="146" l="1"/>
  <c r="U5" i="146"/>
  <c r="T8" i="146" l="1"/>
  <c r="T5" i="146"/>
  <c r="S8" i="146" l="1"/>
  <c r="S5" i="146"/>
  <c r="R8" i="146" l="1"/>
  <c r="R5" i="146"/>
  <c r="Q8" i="146" l="1"/>
  <c r="Q5" i="146"/>
  <c r="P8" i="146" l="1"/>
  <c r="P5" i="146"/>
  <c r="O8" i="146" l="1"/>
  <c r="O5" i="146"/>
  <c r="N8" i="146" l="1"/>
  <c r="N5" i="146"/>
  <c r="M8" i="146" l="1"/>
  <c r="M5" i="146"/>
  <c r="L8" i="146" l="1"/>
  <c r="L5" i="146"/>
  <c r="K8" i="146" l="1"/>
  <c r="K5" i="146"/>
  <c r="J8" i="146" l="1"/>
  <c r="J5" i="146"/>
  <c r="I8" i="146" l="1"/>
  <c r="I5" i="146"/>
  <c r="H8" i="146" l="1"/>
  <c r="H5" i="146"/>
  <c r="G8" i="146" l="1"/>
  <c r="G5" i="146"/>
  <c r="F8" i="146" l="1"/>
  <c r="F5" i="146"/>
  <c r="E8" i="146" l="1"/>
  <c r="E5" i="146"/>
  <c r="D8" i="146" l="1"/>
  <c r="D5" i="146"/>
  <c r="B8" i="146" l="1"/>
  <c r="B5" i="146"/>
  <c r="C8" i="146"/>
  <c r="C5" i="146"/>
  <c r="AI5" i="146" s="1"/>
  <c r="AJ4" i="146"/>
  <c r="AI4" i="146"/>
  <c r="AI8" i="146" l="1"/>
  <c r="DU10" i="9" s="1"/>
  <c r="EF11" i="9" s="1"/>
  <c r="AI9" i="146"/>
  <c r="AG8" i="145" l="1"/>
  <c r="AG5" i="145"/>
  <c r="AF8" i="145" l="1"/>
  <c r="AF5" i="145"/>
  <c r="AE8" i="145" l="1"/>
  <c r="AE5" i="145"/>
  <c r="AD8" i="145" l="1"/>
  <c r="AD5" i="145"/>
  <c r="AC8" i="145" l="1"/>
  <c r="AC5" i="145"/>
  <c r="AB8" i="145" l="1"/>
  <c r="AB5" i="145"/>
  <c r="AA8" i="145" l="1"/>
  <c r="AA5" i="145"/>
  <c r="Z8" i="145" l="1"/>
  <c r="Z5" i="145"/>
  <c r="Y8" i="145" l="1"/>
  <c r="Y5" i="145"/>
  <c r="X8" i="145" l="1"/>
  <c r="X5" i="145"/>
  <c r="W8" i="145" l="1"/>
  <c r="W5" i="145"/>
  <c r="V8" i="145" l="1"/>
  <c r="V5" i="145"/>
  <c r="U8" i="145" l="1"/>
  <c r="U5" i="145"/>
  <c r="T8" i="145" l="1"/>
  <c r="T5" i="145"/>
  <c r="S8" i="145" l="1"/>
  <c r="S5" i="145"/>
  <c r="R8" i="145" l="1"/>
  <c r="R5" i="145"/>
  <c r="Q8" i="145" l="1"/>
  <c r="Q5" i="145"/>
  <c r="P8" i="145" l="1"/>
  <c r="P5" i="145"/>
  <c r="O8" i="145" l="1"/>
  <c r="O5" i="145"/>
  <c r="N8" i="145" l="1"/>
  <c r="N5" i="145"/>
  <c r="M8" i="145" l="1"/>
  <c r="M5" i="145"/>
  <c r="L8" i="145" l="1"/>
  <c r="L5" i="145"/>
  <c r="K8" i="145" l="1"/>
  <c r="K5" i="145"/>
  <c r="J8" i="145" l="1"/>
  <c r="J5" i="145"/>
  <c r="I8" i="145" l="1"/>
  <c r="I5" i="145"/>
  <c r="H8" i="145"/>
  <c r="H5" i="145"/>
  <c r="G8" i="145" l="1"/>
  <c r="G5" i="145"/>
  <c r="F8" i="145" l="1"/>
  <c r="F5" i="145"/>
  <c r="E8" i="145" l="1"/>
  <c r="E5" i="145"/>
  <c r="D8" i="145" l="1"/>
  <c r="D5" i="145"/>
  <c r="B8" i="145" l="1"/>
  <c r="B5" i="145"/>
  <c r="C8" i="145"/>
  <c r="C5" i="145"/>
  <c r="AJ4" i="145"/>
  <c r="AI4" i="145"/>
  <c r="AI8" i="145" l="1"/>
  <c r="DT10" i="9" s="1"/>
  <c r="EE11" i="9" s="1"/>
  <c r="AI5" i="145"/>
  <c r="AI9" i="145"/>
  <c r="AG8" i="144"/>
  <c r="AG5" i="144"/>
  <c r="AF8" i="144" l="1"/>
  <c r="AF5" i="144"/>
  <c r="AE8" i="144" l="1"/>
  <c r="AE5" i="144"/>
  <c r="AD8" i="144" l="1"/>
  <c r="AD5" i="144"/>
  <c r="AC8" i="144" l="1"/>
  <c r="AC5" i="144"/>
  <c r="AB8" i="144" l="1"/>
  <c r="AB5" i="144"/>
  <c r="AA8" i="144" l="1"/>
  <c r="AA5" i="144"/>
  <c r="Z8" i="144" l="1"/>
  <c r="Z5" i="144"/>
  <c r="Y8" i="144" l="1"/>
  <c r="Y5" i="144"/>
  <c r="X8" i="144" l="1"/>
  <c r="X5" i="144"/>
  <c r="W8" i="144" l="1"/>
  <c r="W5" i="144"/>
  <c r="V8" i="144" l="1"/>
  <c r="V5" i="144"/>
  <c r="U8" i="144" l="1"/>
  <c r="U5" i="144"/>
  <c r="T8" i="144" l="1"/>
  <c r="T5" i="144"/>
  <c r="S8" i="144" l="1"/>
  <c r="S5" i="144"/>
  <c r="R8" i="144" l="1"/>
  <c r="R5" i="144"/>
  <c r="Q8" i="144" l="1"/>
  <c r="Q5" i="144"/>
  <c r="P8" i="144" l="1"/>
  <c r="P5" i="144"/>
  <c r="O8" i="144" l="1"/>
  <c r="O5" i="144"/>
  <c r="N8" i="144"/>
  <c r="N5" i="144"/>
  <c r="M8" i="144"/>
  <c r="M5" i="144"/>
  <c r="L8" i="144"/>
  <c r="L5" i="144"/>
  <c r="K8" i="144" l="1"/>
  <c r="K5" i="144"/>
  <c r="J8" i="144" l="1"/>
  <c r="J5" i="144"/>
  <c r="I8" i="144" l="1"/>
  <c r="I5" i="144"/>
  <c r="H8" i="144" l="1"/>
  <c r="H5" i="144"/>
  <c r="G8" i="144" l="1"/>
  <c r="G5" i="144"/>
  <c r="F8" i="144" l="1"/>
  <c r="F5" i="144"/>
  <c r="E8" i="144" l="1"/>
  <c r="E5" i="144"/>
  <c r="D8" i="144" l="1"/>
  <c r="D5" i="144"/>
  <c r="B8" i="144" l="1"/>
  <c r="B5" i="144"/>
  <c r="C8" i="144"/>
  <c r="C5" i="144"/>
  <c r="AJ4" i="144"/>
  <c r="AI4" i="144"/>
  <c r="AI8" i="144" l="1"/>
  <c r="DS10" i="9" s="1"/>
  <c r="ED11" i="9" s="1"/>
  <c r="AI9" i="144"/>
  <c r="AI5" i="144"/>
  <c r="AE8" i="143"/>
  <c r="AD8" i="143"/>
  <c r="AC8" i="143"/>
  <c r="AB8" i="143"/>
  <c r="AF8" i="143" l="1"/>
  <c r="AF5" i="143"/>
  <c r="AA8" i="143" l="1"/>
  <c r="AA5" i="143"/>
  <c r="Z8" i="143" l="1"/>
  <c r="Z5" i="143"/>
  <c r="Y8" i="143" l="1"/>
  <c r="Y5" i="143"/>
  <c r="X8" i="143" l="1"/>
  <c r="X5" i="143"/>
  <c r="W8" i="143" l="1"/>
  <c r="W5" i="143"/>
  <c r="V8" i="143" l="1"/>
  <c r="V5" i="143"/>
  <c r="U8" i="143" l="1"/>
  <c r="U5" i="143"/>
  <c r="T8" i="143"/>
  <c r="T5" i="143"/>
  <c r="S8" i="143" l="1"/>
  <c r="S5" i="143"/>
  <c r="R8" i="143" l="1"/>
  <c r="R5" i="143"/>
  <c r="Q8" i="143" l="1"/>
  <c r="Q5" i="143"/>
  <c r="P8" i="143" l="1"/>
  <c r="P5" i="143"/>
  <c r="O8" i="143" l="1"/>
  <c r="O5" i="143"/>
  <c r="N8" i="143" l="1"/>
  <c r="N5" i="143"/>
  <c r="M8" i="143" l="1"/>
  <c r="M5" i="143"/>
  <c r="L8" i="143" l="1"/>
  <c r="L5" i="143"/>
  <c r="K8" i="143" l="1"/>
  <c r="K5" i="143"/>
  <c r="J8" i="143" l="1"/>
  <c r="J5" i="143"/>
  <c r="I8" i="143" l="1"/>
  <c r="I5" i="143"/>
  <c r="H8" i="143" l="1"/>
  <c r="H5" i="143"/>
  <c r="G8" i="143" l="1"/>
  <c r="G5" i="143"/>
  <c r="F8" i="143" l="1"/>
  <c r="F5" i="143"/>
  <c r="E8" i="143" l="1"/>
  <c r="E5" i="143"/>
  <c r="D8" i="143" l="1"/>
  <c r="D5" i="143"/>
  <c r="B8" i="143" l="1"/>
  <c r="B5" i="143"/>
  <c r="C8" i="143"/>
  <c r="C5" i="143"/>
  <c r="AJ4" i="143"/>
  <c r="AI4" i="143"/>
  <c r="AI8" i="143" l="1"/>
  <c r="DR10" i="9" s="1"/>
  <c r="EC11" i="9" s="1"/>
  <c r="AI5" i="143"/>
  <c r="AI9" i="143"/>
  <c r="AG8" i="142"/>
  <c r="AG5" i="142"/>
  <c r="AF8" i="142" l="1"/>
  <c r="AF5" i="142"/>
  <c r="AE8" i="142"/>
  <c r="AE5" i="142"/>
  <c r="AD8" i="142" l="1"/>
  <c r="AD5" i="142"/>
  <c r="AC8" i="142" l="1"/>
  <c r="AC5" i="142"/>
  <c r="AB8" i="142" l="1"/>
  <c r="AB5" i="142"/>
  <c r="AA8" i="142" l="1"/>
  <c r="AA5" i="142"/>
  <c r="Z8" i="142" l="1"/>
  <c r="Z5" i="142"/>
  <c r="Y8" i="142" l="1"/>
  <c r="Y5" i="142"/>
  <c r="X8" i="142" l="1"/>
  <c r="X5" i="142"/>
  <c r="W8" i="142" l="1"/>
  <c r="W5" i="142"/>
  <c r="V8" i="142" l="1"/>
  <c r="V5" i="142"/>
  <c r="U8" i="142" l="1"/>
  <c r="U5" i="142"/>
  <c r="T8" i="142" l="1"/>
  <c r="T5" i="142"/>
  <c r="S8" i="142" l="1"/>
  <c r="S5" i="142"/>
  <c r="R8" i="142" l="1"/>
  <c r="R5" i="142"/>
  <c r="Q8" i="142" l="1"/>
  <c r="Q5" i="142"/>
  <c r="P8" i="142" l="1"/>
  <c r="P5" i="142"/>
  <c r="O8" i="142" l="1"/>
  <c r="O5" i="142"/>
  <c r="N8" i="142" l="1"/>
  <c r="N5" i="142"/>
  <c r="M8" i="142" l="1"/>
  <c r="M5" i="142"/>
  <c r="L8" i="142" l="1"/>
  <c r="L5" i="142"/>
  <c r="K8" i="142" l="1"/>
  <c r="K5" i="142"/>
  <c r="J8" i="142" l="1"/>
  <c r="J5" i="142"/>
  <c r="I8" i="142" l="1"/>
  <c r="I5" i="142"/>
  <c r="H8" i="142" l="1"/>
  <c r="H5" i="142"/>
  <c r="G8" i="142" l="1"/>
  <c r="G5" i="142"/>
  <c r="F8" i="142" l="1"/>
  <c r="F5" i="142"/>
  <c r="E8" i="142" l="1"/>
  <c r="E5" i="142"/>
  <c r="D8" i="142" l="1"/>
  <c r="D5" i="142"/>
  <c r="C8" i="142" l="1"/>
  <c r="C5" i="142"/>
  <c r="AI8" i="142"/>
  <c r="DQ10" i="9" s="1"/>
  <c r="EB11" i="9" s="1"/>
  <c r="B8" i="142"/>
  <c r="B5" i="142"/>
  <c r="AJ4" i="142"/>
  <c r="AI4" i="142"/>
  <c r="AI5" i="142" l="1"/>
  <c r="AI9" i="142"/>
  <c r="AF8" i="141"/>
  <c r="AF5" i="141"/>
  <c r="AE8" i="141" l="1"/>
  <c r="AE5" i="141"/>
  <c r="AD8" i="141" l="1"/>
  <c r="AD5" i="141"/>
  <c r="AC8" i="141" l="1"/>
  <c r="AC5" i="141"/>
  <c r="AB8" i="141" l="1"/>
  <c r="AB5" i="141"/>
  <c r="AA8" i="141" l="1"/>
  <c r="AA5" i="141"/>
  <c r="Z8" i="141" l="1"/>
  <c r="Z5" i="141"/>
  <c r="Y8" i="141" l="1"/>
  <c r="Y5" i="141"/>
  <c r="X8" i="141" l="1"/>
  <c r="X5" i="141"/>
  <c r="W8" i="141" l="1"/>
  <c r="W5" i="141"/>
  <c r="V8" i="141" l="1"/>
  <c r="V5" i="141"/>
  <c r="U8" i="141" l="1"/>
  <c r="U5" i="141"/>
  <c r="T8" i="141" l="1"/>
  <c r="T5" i="141"/>
  <c r="S8" i="141" l="1"/>
  <c r="S5" i="141"/>
  <c r="R8" i="141" l="1"/>
  <c r="R5" i="141"/>
  <c r="Q8" i="141" l="1"/>
  <c r="Q5" i="141"/>
  <c r="P8" i="141" l="1"/>
  <c r="P5" i="141"/>
  <c r="O8" i="141" l="1"/>
  <c r="O5" i="141"/>
  <c r="N8" i="141" l="1"/>
  <c r="N5" i="141"/>
  <c r="M8" i="141" l="1"/>
  <c r="M5" i="141"/>
  <c r="L8" i="141" l="1"/>
  <c r="L5" i="141"/>
  <c r="K8" i="141" l="1"/>
  <c r="K5" i="141"/>
  <c r="J8" i="141" l="1"/>
  <c r="J5" i="141"/>
  <c r="I8" i="141" l="1"/>
  <c r="I5" i="141"/>
  <c r="H8" i="141" l="1"/>
  <c r="H5" i="141"/>
  <c r="G8" i="141" l="1"/>
  <c r="G5" i="141"/>
  <c r="F8" i="141" l="1"/>
  <c r="F5" i="141"/>
  <c r="E8" i="141" l="1"/>
  <c r="E5" i="141"/>
  <c r="D8" i="141" l="1"/>
  <c r="D5" i="141"/>
  <c r="B8" i="141" l="1"/>
  <c r="B5" i="141"/>
  <c r="C8" i="141"/>
  <c r="C5" i="141"/>
  <c r="AI5" i="141"/>
  <c r="AJ4" i="141"/>
  <c r="AI4" i="141"/>
  <c r="AG8" i="140"/>
  <c r="AG5" i="140"/>
  <c r="AI8" i="141" l="1"/>
  <c r="DP10" i="9" s="1"/>
  <c r="EA11" i="9" s="1"/>
  <c r="AI9" i="141"/>
  <c r="AF8" i="140"/>
  <c r="AF5" i="140"/>
  <c r="AE8" i="140" l="1"/>
  <c r="AE5" i="140"/>
  <c r="AD8" i="140" l="1"/>
  <c r="AD5" i="140"/>
  <c r="AC8" i="140"/>
  <c r="AC5" i="140"/>
  <c r="AB8" i="140" l="1"/>
  <c r="AB5" i="140"/>
  <c r="AA8" i="140" l="1"/>
  <c r="AA5" i="140"/>
  <c r="Z8" i="140" l="1"/>
  <c r="Z5" i="140"/>
  <c r="Y8" i="140" l="1"/>
  <c r="Y5" i="140"/>
  <c r="X8" i="140" l="1"/>
  <c r="X5" i="140"/>
  <c r="W8" i="140" l="1"/>
  <c r="W5" i="140"/>
  <c r="V8" i="140" l="1"/>
  <c r="V5" i="140"/>
  <c r="U8" i="140" l="1"/>
  <c r="U5" i="140"/>
  <c r="T8" i="140" l="1"/>
  <c r="T5" i="140"/>
  <c r="S8" i="140" l="1"/>
  <c r="S5" i="140"/>
  <c r="R8" i="140" l="1"/>
  <c r="R5" i="140"/>
  <c r="Q8" i="140" l="1"/>
  <c r="Q5" i="140"/>
  <c r="P8" i="140" l="1"/>
  <c r="P5" i="140"/>
  <c r="O8" i="140" l="1"/>
  <c r="O5" i="140"/>
  <c r="N8" i="140" l="1"/>
  <c r="N5" i="140"/>
  <c r="M8" i="140" l="1"/>
  <c r="M5" i="140"/>
  <c r="L8" i="140" l="1"/>
  <c r="L5" i="140"/>
  <c r="K8" i="140"/>
  <c r="K5" i="140"/>
  <c r="J8" i="140" l="1"/>
  <c r="J5" i="140"/>
  <c r="I8" i="140" l="1"/>
  <c r="I5" i="140"/>
  <c r="H8" i="140" l="1"/>
  <c r="H5" i="140"/>
  <c r="G8" i="140" l="1"/>
  <c r="G5" i="140"/>
  <c r="F8" i="140" l="1"/>
  <c r="F5" i="140"/>
  <c r="E8" i="140" l="1"/>
  <c r="E5" i="140"/>
  <c r="D8" i="140" l="1"/>
  <c r="D5" i="140"/>
  <c r="B8" i="140" l="1"/>
  <c r="B5" i="140"/>
  <c r="C8" i="140"/>
  <c r="C5" i="140"/>
  <c r="AI5" i="140"/>
  <c r="AJ4" i="140"/>
  <c r="AI4" i="140"/>
  <c r="AI8" i="140" l="1"/>
  <c r="DO10" i="9" s="1"/>
  <c r="DZ11" i="9" s="1"/>
  <c r="AI9" i="140"/>
  <c r="AG8" i="139"/>
  <c r="AG5" i="139"/>
  <c r="AF8" i="139" l="1"/>
  <c r="AF5" i="139"/>
  <c r="AE8" i="139" l="1"/>
  <c r="AE5" i="139"/>
  <c r="AD8" i="139" l="1"/>
  <c r="AD5" i="139"/>
  <c r="AC8" i="139" l="1"/>
  <c r="AC5" i="139"/>
  <c r="AB8" i="139" l="1"/>
  <c r="AB5" i="139"/>
  <c r="AA8" i="139" l="1"/>
  <c r="AA5" i="139"/>
  <c r="Z8" i="139" l="1"/>
  <c r="Z5" i="139"/>
  <c r="Y8" i="139" l="1"/>
  <c r="Y5" i="139"/>
  <c r="X8" i="139" l="1"/>
  <c r="X5" i="139"/>
  <c r="W8" i="139" l="1"/>
  <c r="W5" i="139"/>
  <c r="V8" i="139" l="1"/>
  <c r="V5" i="139"/>
  <c r="U8" i="139" l="1"/>
  <c r="U5" i="139"/>
  <c r="T8" i="139" l="1"/>
  <c r="T5" i="139"/>
  <c r="S8" i="139" l="1"/>
  <c r="S5" i="139"/>
  <c r="R8" i="139" l="1"/>
  <c r="R5" i="139"/>
  <c r="Q8" i="139" l="1"/>
  <c r="Q5" i="139"/>
  <c r="P8" i="139" l="1"/>
  <c r="P5" i="139"/>
  <c r="O8" i="139" l="1"/>
  <c r="O5" i="139"/>
  <c r="N8" i="139" l="1"/>
  <c r="N5" i="139"/>
  <c r="M8" i="139" l="1"/>
  <c r="M5" i="139"/>
  <c r="L8" i="139" l="1"/>
  <c r="L5" i="139"/>
  <c r="K8" i="139"/>
  <c r="K5" i="139"/>
  <c r="J8" i="139" l="1"/>
  <c r="J5" i="139"/>
  <c r="I8" i="139" l="1"/>
  <c r="I5" i="139"/>
  <c r="H8" i="139" l="1"/>
  <c r="H5" i="139"/>
  <c r="G8" i="139" l="1"/>
  <c r="G5" i="139"/>
  <c r="F8" i="139" l="1"/>
  <c r="F5" i="139"/>
  <c r="E8" i="139" l="1"/>
  <c r="E5" i="139"/>
  <c r="D8" i="139" l="1"/>
  <c r="D5" i="139"/>
  <c r="B8" i="139" l="1"/>
  <c r="B5" i="139"/>
  <c r="C8" i="139"/>
  <c r="C5" i="139"/>
  <c r="AJ4" i="139"/>
  <c r="AI4" i="139"/>
  <c r="AI8" i="139" l="1"/>
  <c r="DN10" i="9" s="1"/>
  <c r="DY11" i="9" s="1"/>
  <c r="AI5" i="139"/>
  <c r="AI9" i="139"/>
  <c r="AF8" i="138"/>
  <c r="AF5" i="138"/>
  <c r="AE8" i="138" l="1"/>
  <c r="AE5" i="138"/>
  <c r="AD8" i="138" l="1"/>
  <c r="AD5" i="138"/>
  <c r="AC8" i="138" l="1"/>
  <c r="AC5" i="138"/>
  <c r="AB8" i="138" l="1"/>
  <c r="AB5" i="138"/>
  <c r="AA8" i="138" l="1"/>
  <c r="AA5" i="138"/>
  <c r="Z8" i="138" l="1"/>
  <c r="Z5" i="138"/>
  <c r="Y8" i="138" l="1"/>
  <c r="Y5" i="138"/>
  <c r="X8" i="138" l="1"/>
  <c r="X5" i="138"/>
  <c r="W8" i="138" l="1"/>
  <c r="W5" i="138"/>
  <c r="V8" i="138" l="1"/>
  <c r="V5" i="138"/>
  <c r="U8" i="138" l="1"/>
  <c r="U5" i="138"/>
  <c r="T8" i="138" l="1"/>
  <c r="T5" i="138"/>
  <c r="S8" i="138" l="1"/>
  <c r="S5" i="138"/>
  <c r="R8" i="138" l="1"/>
  <c r="R5" i="138"/>
  <c r="Q8" i="138" l="1"/>
  <c r="Q5" i="138"/>
  <c r="P8" i="138" l="1"/>
  <c r="P5" i="138"/>
  <c r="O8" i="138" l="1"/>
  <c r="O5" i="138"/>
  <c r="N8" i="138" l="1"/>
  <c r="N5" i="138"/>
  <c r="M8" i="138" l="1"/>
  <c r="M5" i="138"/>
  <c r="L8" i="138" l="1"/>
  <c r="L5" i="138"/>
  <c r="K8" i="138" l="1"/>
  <c r="K5" i="138"/>
  <c r="J8" i="138" l="1"/>
  <c r="J5" i="138"/>
  <c r="I8" i="138" l="1"/>
  <c r="I5" i="138"/>
  <c r="H8" i="138" l="1"/>
  <c r="H5" i="138"/>
  <c r="G8" i="138" l="1"/>
  <c r="G5" i="138"/>
  <c r="F8" i="138" l="1"/>
  <c r="F5" i="138"/>
  <c r="E8" i="138" l="1"/>
  <c r="E5" i="138"/>
  <c r="D8" i="138" l="1"/>
  <c r="D5" i="138"/>
  <c r="B8" i="138" l="1"/>
  <c r="B5" i="138"/>
  <c r="C8" i="138"/>
  <c r="AI5" i="138"/>
  <c r="C5" i="138"/>
  <c r="AJ4" i="138"/>
  <c r="AI4" i="138"/>
  <c r="AI8" i="138" l="1"/>
  <c r="DM10" i="9" s="1"/>
  <c r="DX11" i="9" s="1"/>
  <c r="AI9" i="138"/>
  <c r="AG8" i="137"/>
  <c r="AG5" i="137"/>
  <c r="AF8" i="137" l="1"/>
  <c r="AF5" i="137"/>
  <c r="AE8" i="137" l="1"/>
  <c r="AE5" i="137"/>
  <c r="AD8" i="137" l="1"/>
  <c r="AD5" i="137"/>
  <c r="AC8" i="137" l="1"/>
  <c r="AC5" i="137"/>
  <c r="AB8" i="137" l="1"/>
  <c r="AB5" i="137"/>
  <c r="AA8" i="137" l="1"/>
  <c r="AA5" i="137"/>
  <c r="Z8" i="137" l="1"/>
  <c r="Z5" i="137"/>
  <c r="Y8" i="137" l="1"/>
  <c r="Y5" i="137"/>
  <c r="X8" i="137" l="1"/>
  <c r="X5" i="137"/>
  <c r="W8" i="137" l="1"/>
  <c r="W5" i="137"/>
  <c r="V8" i="137" l="1"/>
  <c r="V5" i="137"/>
  <c r="U8" i="137" l="1"/>
  <c r="U5" i="137"/>
  <c r="T8" i="137" l="1"/>
  <c r="T5" i="137"/>
  <c r="S8" i="137" l="1"/>
  <c r="S5" i="137"/>
  <c r="R8" i="137" l="1"/>
  <c r="R5" i="137"/>
  <c r="Q8" i="137" l="1"/>
  <c r="Q5" i="137"/>
  <c r="P8" i="137" l="1"/>
  <c r="P5" i="137"/>
  <c r="O8" i="137" l="1"/>
  <c r="O5" i="137"/>
  <c r="N8" i="137" l="1"/>
  <c r="N5" i="137"/>
  <c r="M8" i="137" l="1"/>
  <c r="M5" i="137"/>
  <c r="L8" i="137" l="1"/>
  <c r="L5" i="137"/>
  <c r="K8" i="137" l="1"/>
  <c r="K5" i="137"/>
  <c r="J8" i="137" l="1"/>
  <c r="J5" i="137"/>
  <c r="I8" i="137" l="1"/>
  <c r="I5" i="137"/>
  <c r="H8" i="137" l="1"/>
  <c r="H5" i="137"/>
  <c r="G8" i="137" l="1"/>
  <c r="G5" i="137"/>
  <c r="F8" i="137" l="1"/>
  <c r="F5" i="137"/>
  <c r="E8" i="137" l="1"/>
  <c r="E5" i="137"/>
  <c r="D8" i="137" l="1"/>
  <c r="D5" i="137"/>
  <c r="B8" i="137" l="1"/>
  <c r="B5" i="137"/>
  <c r="C8" i="137"/>
  <c r="C5" i="137"/>
  <c r="AI5" i="137"/>
  <c r="AJ4" i="137"/>
  <c r="AI4" i="137"/>
  <c r="AI8" i="137" l="1"/>
  <c r="DL10" i="9" s="1"/>
  <c r="DW11" i="9" s="1"/>
  <c r="AI9" i="137"/>
  <c r="AF8" i="136"/>
  <c r="AF5" i="136"/>
  <c r="AE8" i="136" l="1"/>
  <c r="AE5" i="136"/>
  <c r="AD8" i="136" l="1"/>
  <c r="AD5" i="136"/>
  <c r="AC8" i="136" l="1"/>
  <c r="AC5" i="136"/>
  <c r="AB8" i="136" l="1"/>
  <c r="AB5" i="136"/>
  <c r="AA8" i="136" l="1"/>
  <c r="AA5" i="136"/>
  <c r="Z8" i="136" l="1"/>
  <c r="Z5" i="136"/>
  <c r="Y8" i="136" l="1"/>
  <c r="Y5" i="136"/>
  <c r="X8" i="136" l="1"/>
  <c r="X5" i="136"/>
  <c r="W8" i="136" l="1"/>
  <c r="W5" i="136"/>
  <c r="V8" i="136" l="1"/>
  <c r="V5" i="136"/>
  <c r="U8" i="136" l="1"/>
  <c r="U5" i="136"/>
  <c r="T8" i="136" l="1"/>
  <c r="T5" i="136"/>
  <c r="S8" i="136" l="1"/>
  <c r="S5" i="136"/>
  <c r="R8" i="136" l="1"/>
  <c r="R5" i="136"/>
  <c r="Q8" i="136" l="1"/>
  <c r="Q5" i="136"/>
  <c r="P8" i="136" l="1"/>
  <c r="P5" i="136"/>
  <c r="O8" i="136" l="1"/>
  <c r="O5" i="136"/>
  <c r="N8" i="136" l="1"/>
  <c r="N5" i="136"/>
  <c r="M8" i="136" l="1"/>
  <c r="M5" i="136"/>
  <c r="L8" i="136" l="1"/>
  <c r="L5" i="136"/>
  <c r="K8" i="136" l="1"/>
  <c r="K5" i="136"/>
  <c r="J8" i="136" l="1"/>
  <c r="J5" i="136"/>
  <c r="I8" i="136" l="1"/>
  <c r="I5" i="136"/>
  <c r="H8" i="136" l="1"/>
  <c r="H5" i="136"/>
  <c r="G8" i="136" l="1"/>
  <c r="G5" i="136"/>
  <c r="F8" i="136" l="1"/>
  <c r="F5" i="136"/>
  <c r="E8" i="136" l="1"/>
  <c r="E5" i="136"/>
  <c r="D8" i="136" l="1"/>
  <c r="D5" i="136"/>
  <c r="B8" i="136" l="1"/>
  <c r="B5" i="136"/>
  <c r="C8" i="136"/>
  <c r="C5" i="136"/>
  <c r="AJ4" i="136"/>
  <c r="AI4" i="136"/>
  <c r="AI8" i="136" l="1"/>
  <c r="DK10" i="9" s="1"/>
  <c r="DV11" i="9" s="1"/>
  <c r="AI5" i="136"/>
  <c r="AI9" i="136"/>
  <c r="AG8" i="135"/>
  <c r="AG5" i="135"/>
  <c r="AF8" i="135" l="1"/>
  <c r="AF5" i="135"/>
  <c r="AE8" i="135" l="1"/>
  <c r="AE5" i="135"/>
  <c r="AD8" i="135" l="1"/>
  <c r="AD5" i="135"/>
  <c r="AC8" i="135" l="1"/>
  <c r="AC5" i="135"/>
  <c r="AB8" i="135" l="1"/>
  <c r="AB5" i="135"/>
  <c r="AA8" i="135" l="1"/>
  <c r="AA5" i="135"/>
  <c r="Z8" i="135" l="1"/>
  <c r="Z5" i="135"/>
  <c r="Y8" i="135" l="1"/>
  <c r="Y5" i="135"/>
  <c r="X8" i="135" l="1"/>
  <c r="X5" i="135"/>
  <c r="W8" i="135" l="1"/>
  <c r="W5" i="135"/>
  <c r="V8" i="135" l="1"/>
  <c r="V5" i="135"/>
  <c r="U8" i="135" l="1"/>
  <c r="U5" i="135"/>
  <c r="T8" i="135" l="1"/>
  <c r="T5" i="135"/>
  <c r="S8" i="135" l="1"/>
  <c r="S5" i="135"/>
  <c r="R8" i="135" l="1"/>
  <c r="R5" i="135"/>
  <c r="E5" i="135" l="1"/>
  <c r="Q8" i="135"/>
  <c r="P8" i="135"/>
  <c r="O8" i="135"/>
  <c r="N8" i="135"/>
  <c r="M8" i="135"/>
  <c r="L8" i="135"/>
  <c r="K8" i="135"/>
  <c r="J8" i="135"/>
  <c r="I8" i="135"/>
  <c r="H8" i="135"/>
  <c r="G8" i="135"/>
  <c r="F8" i="135"/>
  <c r="E8" i="135"/>
  <c r="D8" i="135"/>
  <c r="Q5" i="135"/>
  <c r="P5" i="135"/>
  <c r="O5" i="135"/>
  <c r="N5" i="135"/>
  <c r="M5" i="135"/>
  <c r="L5" i="135"/>
  <c r="K5" i="135"/>
  <c r="J5" i="135"/>
  <c r="I5" i="135"/>
  <c r="H5" i="135"/>
  <c r="G5" i="135"/>
  <c r="F5" i="135"/>
  <c r="D5" i="135"/>
  <c r="B8" i="135"/>
  <c r="B5" i="135"/>
  <c r="C8" i="135"/>
  <c r="C5" i="135"/>
  <c r="AJ4" i="135"/>
  <c r="AI4" i="135"/>
  <c r="AD5" i="134"/>
  <c r="AD8" i="134"/>
  <c r="AC8" i="134"/>
  <c r="AB8" i="134"/>
  <c r="AA8" i="134"/>
  <c r="Z8" i="134"/>
  <c r="Y8" i="134"/>
  <c r="X8" i="134"/>
  <c r="W8" i="134"/>
  <c r="V8" i="134"/>
  <c r="U8" i="134"/>
  <c r="T8" i="134"/>
  <c r="S8" i="134"/>
  <c r="R8" i="134"/>
  <c r="Q8" i="134"/>
  <c r="P8" i="134"/>
  <c r="O8" i="134"/>
  <c r="AC5" i="134"/>
  <c r="AB5" i="134"/>
  <c r="AA5" i="134"/>
  <c r="Z5" i="134"/>
  <c r="Y5" i="134"/>
  <c r="X5" i="134"/>
  <c r="W5" i="134"/>
  <c r="V5" i="134"/>
  <c r="U5" i="134"/>
  <c r="T5" i="134"/>
  <c r="S5" i="134"/>
  <c r="R5" i="134"/>
  <c r="Q5" i="134"/>
  <c r="P5" i="134"/>
  <c r="O5" i="134"/>
  <c r="N8" i="134"/>
  <c r="M8" i="134"/>
  <c r="L8" i="134"/>
  <c r="N5" i="134"/>
  <c r="M5" i="134"/>
  <c r="L5" i="134"/>
  <c r="AI8" i="135" l="1"/>
  <c r="DJ10" i="9" s="1"/>
  <c r="DU11" i="9" s="1"/>
  <c r="AI5" i="135"/>
  <c r="AI9" i="135" l="1"/>
  <c r="K8" i="134"/>
  <c r="K5" i="134"/>
  <c r="J8" i="134" l="1"/>
  <c r="J5" i="134"/>
  <c r="I8" i="134" l="1"/>
  <c r="I5" i="134"/>
  <c r="H8" i="134" l="1"/>
  <c r="H5" i="134"/>
  <c r="G8" i="134" l="1"/>
  <c r="G5" i="134"/>
  <c r="F8" i="134" l="1"/>
  <c r="F5" i="134"/>
  <c r="E8" i="134" l="1"/>
  <c r="E5" i="134"/>
  <c r="D8" i="134" l="1"/>
  <c r="D5" i="134"/>
  <c r="B8" i="134" l="1"/>
  <c r="B5" i="134"/>
  <c r="C8" i="134"/>
  <c r="C5" i="134"/>
  <c r="AJ4" i="134"/>
  <c r="AI4" i="134"/>
  <c r="AI8" i="134" l="1"/>
  <c r="DI10" i="9" s="1"/>
  <c r="DT11" i="9" s="1"/>
  <c r="AI9" i="134"/>
  <c r="AI5" i="134"/>
  <c r="AG8" i="133"/>
  <c r="AG5" i="133"/>
  <c r="AF8" i="133" l="1"/>
  <c r="AF5" i="133"/>
  <c r="AE8" i="133" l="1"/>
  <c r="AE5" i="133"/>
  <c r="AD8" i="133" l="1"/>
  <c r="AD5" i="133"/>
  <c r="AC8" i="133" l="1"/>
  <c r="AC5" i="133"/>
  <c r="AB8" i="133" l="1"/>
  <c r="AB5" i="133"/>
  <c r="AA8" i="133" l="1"/>
  <c r="AA5" i="133"/>
  <c r="Z8" i="133" l="1"/>
  <c r="Z5" i="133"/>
  <c r="Y8" i="133" l="1"/>
  <c r="Y5" i="133"/>
  <c r="X8" i="133" l="1"/>
  <c r="X5" i="133"/>
  <c r="W8" i="133" l="1"/>
  <c r="W5" i="133"/>
  <c r="V8" i="133" l="1"/>
  <c r="V5" i="133"/>
  <c r="U8" i="133" l="1"/>
  <c r="U5" i="133"/>
  <c r="T8" i="133" l="1"/>
  <c r="T5" i="133"/>
  <c r="S8" i="133" l="1"/>
  <c r="S5" i="133"/>
  <c r="R8" i="133" l="1"/>
  <c r="R5" i="133"/>
  <c r="Q8" i="133" l="1"/>
  <c r="Q5" i="133"/>
  <c r="P8" i="133" l="1"/>
  <c r="O8" i="133"/>
  <c r="N8" i="133"/>
  <c r="P5" i="133"/>
  <c r="O5" i="133"/>
  <c r="N5" i="133"/>
  <c r="M8" i="133" l="1"/>
  <c r="M5" i="133"/>
  <c r="L8" i="133" l="1"/>
  <c r="L5" i="133"/>
  <c r="K8" i="133" l="1"/>
  <c r="K5" i="133"/>
  <c r="J8" i="133" l="1"/>
  <c r="J5" i="133"/>
  <c r="I8" i="133" l="1"/>
  <c r="I5" i="133"/>
  <c r="H8" i="133" l="1"/>
  <c r="H5" i="133"/>
  <c r="G8" i="133" l="1"/>
  <c r="G5" i="133"/>
  <c r="F8" i="133" l="1"/>
  <c r="F5" i="133"/>
  <c r="E8" i="133" l="1"/>
  <c r="E5" i="133"/>
  <c r="D8" i="133" l="1"/>
  <c r="D5" i="133"/>
  <c r="B8" i="133" l="1"/>
  <c r="B5" i="133"/>
  <c r="C8" i="133"/>
  <c r="C5" i="133"/>
  <c r="AI5" i="133"/>
  <c r="AJ4" i="133"/>
  <c r="AI4" i="133"/>
  <c r="AI8" i="133" l="1"/>
  <c r="DH10" i="9" s="1"/>
  <c r="DS11" i="9" s="1"/>
  <c r="AI9" i="133"/>
  <c r="AG8" i="132"/>
  <c r="AG5" i="132"/>
  <c r="AF8" i="132" l="1"/>
  <c r="AF5" i="132"/>
  <c r="AE8" i="132" l="1"/>
  <c r="AE5" i="132"/>
  <c r="AD8" i="132" l="1"/>
  <c r="AD5" i="132"/>
  <c r="AC8" i="132" l="1"/>
  <c r="AC5" i="132"/>
  <c r="AB8" i="132" l="1"/>
  <c r="AB5" i="132"/>
  <c r="AA8" i="132" l="1"/>
  <c r="AA5" i="132"/>
  <c r="Z8" i="132" l="1"/>
  <c r="Z5" i="132"/>
  <c r="Y8" i="132" l="1"/>
  <c r="Y5" i="132"/>
  <c r="X8" i="132" l="1"/>
  <c r="X5" i="132"/>
  <c r="W8" i="132" l="1"/>
  <c r="V8" i="132"/>
  <c r="U8" i="132"/>
  <c r="T8" i="132"/>
  <c r="S8" i="132"/>
  <c r="R8" i="132"/>
  <c r="Q8" i="132"/>
  <c r="P8" i="132"/>
  <c r="W5" i="132"/>
  <c r="V5" i="132"/>
  <c r="U5" i="132"/>
  <c r="T5" i="132"/>
  <c r="S5" i="132"/>
  <c r="R5" i="132"/>
  <c r="Q5" i="132"/>
  <c r="P5" i="132"/>
  <c r="O8" i="132" l="1"/>
  <c r="O5" i="132"/>
  <c r="N8" i="132" l="1"/>
  <c r="N5" i="132"/>
  <c r="M8" i="132" l="1"/>
  <c r="M5" i="132"/>
  <c r="L8" i="132" l="1"/>
  <c r="L5" i="132"/>
  <c r="K8" i="132" l="1"/>
  <c r="K5" i="132"/>
  <c r="J8" i="132" l="1"/>
  <c r="J5" i="132"/>
  <c r="I8" i="132" l="1"/>
  <c r="I5" i="132"/>
  <c r="H8" i="132" l="1"/>
  <c r="H5" i="132"/>
  <c r="G8" i="132" l="1"/>
  <c r="G5" i="132"/>
  <c r="F8" i="132" l="1"/>
  <c r="F5" i="132"/>
  <c r="E8" i="132" l="1"/>
  <c r="E5" i="132"/>
  <c r="D8" i="132" l="1"/>
  <c r="D5" i="132"/>
  <c r="B8" i="132" l="1"/>
  <c r="B5" i="132"/>
  <c r="C8" i="132"/>
  <c r="C5" i="132"/>
  <c r="AJ4" i="132"/>
  <c r="AI4" i="132"/>
  <c r="AI8" i="132" l="1"/>
  <c r="DG10" i="9" s="1"/>
  <c r="DR11" i="9" s="1"/>
  <c r="AI5" i="132"/>
  <c r="AI9" i="132"/>
  <c r="AF8" i="131"/>
  <c r="AF5" i="131"/>
  <c r="AE8" i="131" l="1"/>
  <c r="AE5" i="131"/>
  <c r="AD8" i="131" l="1"/>
  <c r="AD5" i="131"/>
  <c r="AC8" i="131" l="1"/>
  <c r="AC5" i="131"/>
  <c r="AB8" i="131" l="1"/>
  <c r="AB5" i="131"/>
  <c r="AA8" i="131" l="1"/>
  <c r="AA5" i="131"/>
  <c r="Z8" i="131" l="1"/>
  <c r="Z5" i="131"/>
  <c r="Y8" i="131" l="1"/>
  <c r="Y5" i="131"/>
  <c r="X8" i="131" l="1"/>
  <c r="X5" i="131"/>
  <c r="W8" i="131" l="1"/>
  <c r="W5" i="131"/>
  <c r="V8" i="131" l="1"/>
  <c r="V5" i="131"/>
  <c r="U8" i="131" l="1"/>
  <c r="U5" i="131"/>
  <c r="T8" i="131" l="1"/>
  <c r="T5" i="131"/>
  <c r="S8" i="131" l="1"/>
  <c r="S5" i="131"/>
  <c r="R8" i="131" l="1"/>
  <c r="R5" i="131"/>
  <c r="Q8" i="131" l="1"/>
  <c r="Q5" i="131"/>
  <c r="P8" i="131" l="1"/>
  <c r="O8" i="131"/>
  <c r="P5" i="131"/>
  <c r="O5" i="131"/>
  <c r="N8" i="131" l="1"/>
  <c r="N5" i="131"/>
  <c r="M8" i="131" l="1"/>
  <c r="M5" i="131"/>
  <c r="L8" i="131" l="1"/>
  <c r="L5" i="131"/>
  <c r="K8" i="131" l="1"/>
  <c r="K5" i="131"/>
  <c r="J8" i="131" l="1"/>
  <c r="J5" i="131"/>
  <c r="I8" i="131" l="1"/>
  <c r="I5" i="131"/>
  <c r="H8" i="131" l="1"/>
  <c r="H5" i="131"/>
  <c r="G8" i="131" l="1"/>
  <c r="G5" i="131"/>
  <c r="F8" i="131" l="1"/>
  <c r="F5" i="131"/>
  <c r="E8" i="131" l="1"/>
  <c r="E5" i="131"/>
  <c r="D8" i="131" l="1"/>
  <c r="D5" i="131"/>
  <c r="B8" i="131" l="1"/>
  <c r="B5" i="131"/>
  <c r="C8" i="131"/>
  <c r="C5" i="131"/>
  <c r="AI5" i="131"/>
  <c r="AJ4" i="131"/>
  <c r="AI4" i="131"/>
  <c r="AI8" i="131" l="1"/>
  <c r="DF10" i="9" s="1"/>
  <c r="DQ11" i="9" s="1"/>
  <c r="AI9" i="131"/>
  <c r="AG8" i="130"/>
  <c r="AG5" i="130"/>
  <c r="AF8" i="130" l="1"/>
  <c r="AF5" i="130"/>
  <c r="AE8" i="130" l="1"/>
  <c r="AE5" i="130"/>
  <c r="AD8" i="130" l="1"/>
  <c r="AD5" i="130"/>
  <c r="AC8" i="130" l="1"/>
  <c r="AC5" i="130"/>
  <c r="AB8" i="130" l="1"/>
  <c r="AB5" i="130"/>
  <c r="AA8" i="130" l="1"/>
  <c r="AA5" i="130"/>
  <c r="Z8" i="130" l="1"/>
  <c r="Z5" i="130"/>
  <c r="Y8" i="130" l="1"/>
  <c r="Y5" i="130"/>
  <c r="X8" i="130" l="1"/>
  <c r="X5" i="130"/>
  <c r="W8" i="130" l="1"/>
  <c r="W5" i="130"/>
  <c r="V8" i="130" l="1"/>
  <c r="V5" i="130"/>
  <c r="U8" i="130" l="1"/>
  <c r="U5" i="130"/>
  <c r="T8" i="130" l="1"/>
  <c r="T5" i="130"/>
  <c r="S8" i="130" l="1"/>
  <c r="S5" i="130"/>
  <c r="R8" i="130" l="1"/>
  <c r="R5" i="130"/>
  <c r="Q8" i="130" l="1"/>
  <c r="Q5" i="130"/>
  <c r="P8" i="130" l="1"/>
  <c r="P5" i="130"/>
  <c r="O8" i="130" l="1"/>
  <c r="O5" i="130"/>
  <c r="N8" i="130" l="1"/>
  <c r="M8" i="130"/>
  <c r="N5" i="130"/>
  <c r="M5" i="130"/>
  <c r="L8" i="130" l="1"/>
  <c r="L5" i="130"/>
  <c r="K8" i="130" l="1"/>
  <c r="K5" i="130"/>
  <c r="J8" i="130" l="1"/>
  <c r="J5" i="130"/>
  <c r="I8" i="130" l="1"/>
  <c r="I5" i="130"/>
  <c r="H8" i="130" l="1"/>
  <c r="H5" i="130"/>
  <c r="G8" i="130" l="1"/>
  <c r="G5" i="130"/>
  <c r="F8" i="130" l="1"/>
  <c r="F5" i="130"/>
  <c r="E8" i="130" l="1"/>
  <c r="E5" i="130"/>
  <c r="D8" i="130" l="1"/>
  <c r="D5" i="130"/>
  <c r="B8" i="130" l="1"/>
  <c r="B5" i="130"/>
  <c r="C8" i="130"/>
  <c r="C5" i="130"/>
  <c r="AJ4" i="130"/>
  <c r="AI4" i="130"/>
  <c r="AI8" i="130" l="1"/>
  <c r="DE10" i="9" s="1"/>
  <c r="DP11" i="9" s="1"/>
  <c r="AI5" i="130"/>
  <c r="AI9" i="130"/>
  <c r="AF8" i="129"/>
  <c r="AF5" i="129"/>
  <c r="AE8" i="129" l="1"/>
  <c r="AE5" i="129"/>
  <c r="AD8" i="129" l="1"/>
  <c r="AD5" i="129"/>
  <c r="AC8" i="129" l="1"/>
  <c r="AC5" i="129"/>
  <c r="AB8" i="129" l="1"/>
  <c r="AB5" i="129"/>
  <c r="AA8" i="129"/>
  <c r="AA5" i="129"/>
  <c r="Z8" i="129" l="1"/>
  <c r="Z5" i="129"/>
  <c r="Y8" i="129" l="1"/>
  <c r="Y5" i="129"/>
  <c r="X8" i="129" l="1"/>
  <c r="X5" i="129"/>
  <c r="W8" i="129"/>
  <c r="W5" i="129"/>
  <c r="V8" i="129" l="1"/>
  <c r="V5" i="129"/>
  <c r="U8" i="129" l="1"/>
  <c r="U5" i="129"/>
  <c r="T8" i="129" l="1"/>
  <c r="T5" i="129"/>
  <c r="S8" i="129" l="1"/>
  <c r="S5" i="129"/>
  <c r="R8" i="129" l="1"/>
  <c r="R5" i="129"/>
  <c r="Q8" i="129" l="1"/>
  <c r="Q5" i="129"/>
  <c r="P8" i="129" l="1"/>
  <c r="P5" i="129"/>
  <c r="O8" i="129" l="1"/>
  <c r="O5" i="129"/>
  <c r="N8" i="129" l="1"/>
  <c r="N5" i="129"/>
  <c r="M8" i="129" l="1"/>
  <c r="M5" i="129"/>
  <c r="L8" i="129" l="1"/>
  <c r="L5" i="129"/>
  <c r="K8" i="129" l="1"/>
  <c r="K5" i="129"/>
  <c r="J8" i="129" l="1"/>
  <c r="J5" i="129"/>
  <c r="I8" i="129" l="1"/>
  <c r="I5" i="129"/>
  <c r="H8" i="129" l="1"/>
  <c r="H5" i="129"/>
  <c r="G8" i="129" l="1"/>
  <c r="G5" i="129"/>
  <c r="F8" i="129" l="1"/>
  <c r="F5" i="129"/>
  <c r="E8" i="129" l="1"/>
  <c r="E5" i="129"/>
  <c r="D8" i="129" l="1"/>
  <c r="D5" i="129"/>
  <c r="B8" i="129" l="1"/>
  <c r="B5" i="129"/>
  <c r="C8" i="129"/>
  <c r="C5" i="129"/>
  <c r="AJ4" i="129"/>
  <c r="AI4" i="129"/>
  <c r="AI8" i="129" l="1"/>
  <c r="DD10" i="9" s="1"/>
  <c r="DO11" i="9" s="1"/>
  <c r="AI5" i="129"/>
  <c r="AI9" i="129"/>
  <c r="AG8" i="128"/>
  <c r="AG5" i="128"/>
  <c r="AF8" i="128" l="1"/>
  <c r="AF5" i="128"/>
  <c r="AE8" i="128" l="1"/>
  <c r="AE5" i="128"/>
  <c r="AD8" i="128" l="1"/>
  <c r="AD5" i="128"/>
  <c r="AC8" i="128" l="1"/>
  <c r="AC5" i="128"/>
  <c r="AB8" i="128"/>
  <c r="AB5" i="128"/>
  <c r="AA8" i="128" l="1"/>
  <c r="AA5" i="128"/>
  <c r="Z8" i="128" l="1"/>
  <c r="Z5" i="128"/>
  <c r="Y8" i="128" l="1"/>
  <c r="Y5" i="128"/>
  <c r="X8" i="128" l="1"/>
  <c r="X5" i="128"/>
  <c r="W8" i="128" l="1"/>
  <c r="W5" i="128"/>
  <c r="V8" i="128" l="1"/>
  <c r="V5" i="128"/>
  <c r="U8" i="128" l="1"/>
  <c r="U5" i="128"/>
  <c r="T8" i="128" l="1"/>
  <c r="T5" i="128"/>
  <c r="S8" i="128" l="1"/>
  <c r="S5" i="128"/>
  <c r="R8" i="128" l="1"/>
  <c r="R5" i="128"/>
  <c r="Q8" i="128" l="1"/>
  <c r="Q5" i="128"/>
  <c r="P8" i="128" l="1"/>
  <c r="P5" i="128"/>
  <c r="O8" i="128" l="1"/>
  <c r="O5" i="128"/>
  <c r="N8" i="128" l="1"/>
  <c r="N5" i="128"/>
  <c r="M8" i="128" l="1"/>
  <c r="M5" i="128"/>
  <c r="L8" i="128" l="1"/>
  <c r="L5" i="128"/>
  <c r="K8" i="128" l="1"/>
  <c r="K5" i="128"/>
  <c r="J8" i="128" l="1"/>
  <c r="J5" i="128"/>
  <c r="I8" i="128" l="1"/>
  <c r="I5" i="128"/>
  <c r="H8" i="128" l="1"/>
  <c r="H5" i="128"/>
  <c r="G8" i="128" l="1"/>
  <c r="G5" i="128"/>
  <c r="F8" i="128" l="1"/>
  <c r="F5" i="128"/>
  <c r="E8" i="128" l="1"/>
  <c r="E5" i="128"/>
  <c r="D8" i="128" l="1"/>
  <c r="D5" i="128"/>
  <c r="B8" i="128" l="1"/>
  <c r="B5" i="128"/>
  <c r="C8" i="128"/>
  <c r="C5" i="128"/>
  <c r="AI5" i="128"/>
  <c r="AJ4" i="128"/>
  <c r="AI4" i="128"/>
  <c r="AG8" i="127"/>
  <c r="AG5" i="127"/>
  <c r="AI8" i="128" l="1"/>
  <c r="DC10" i="9" s="1"/>
  <c r="DN11" i="9" s="1"/>
  <c r="AI9" i="128"/>
  <c r="AF8" i="127"/>
  <c r="AF5" i="127"/>
  <c r="AE8" i="127" l="1"/>
  <c r="AE5" i="127"/>
  <c r="AD8" i="127" l="1"/>
  <c r="AD5" i="127"/>
  <c r="AC8" i="127" l="1"/>
  <c r="AC5" i="127"/>
  <c r="AB8" i="127" l="1"/>
  <c r="AB5" i="127"/>
  <c r="AA8" i="127" l="1"/>
  <c r="AA5" i="127"/>
  <c r="Z8" i="127" l="1"/>
  <c r="Z5" i="127"/>
  <c r="Y8" i="127" l="1"/>
  <c r="Y5" i="127"/>
  <c r="X5" i="127"/>
  <c r="X8" i="127" l="1"/>
  <c r="W8" i="127" l="1"/>
  <c r="W5" i="127"/>
  <c r="V8" i="127" l="1"/>
  <c r="V5" i="127"/>
  <c r="U8" i="127" l="1"/>
  <c r="U5" i="127"/>
  <c r="T8" i="127" l="1"/>
  <c r="T5" i="127"/>
  <c r="S8" i="127" l="1"/>
  <c r="S5" i="127"/>
  <c r="R8" i="127" l="1"/>
  <c r="R5" i="127"/>
  <c r="Q8" i="127" l="1"/>
  <c r="Q5" i="127"/>
  <c r="P8" i="127" l="1"/>
  <c r="P5" i="127"/>
  <c r="O8" i="127" l="1"/>
  <c r="O5" i="127"/>
  <c r="N8" i="127" l="1"/>
  <c r="N5" i="127"/>
  <c r="M8" i="127" l="1"/>
  <c r="M5" i="127"/>
  <c r="L8" i="127" l="1"/>
  <c r="L5" i="127"/>
  <c r="K8" i="127" l="1"/>
  <c r="K5" i="127"/>
  <c r="J8" i="127" l="1"/>
  <c r="J5" i="127"/>
  <c r="I8" i="127" l="1"/>
  <c r="I5" i="127"/>
  <c r="H8" i="127" l="1"/>
  <c r="H5" i="127"/>
  <c r="G8" i="127" l="1"/>
  <c r="G5" i="127"/>
  <c r="F8" i="127" l="1"/>
  <c r="F5" i="127"/>
  <c r="E8" i="127" l="1"/>
  <c r="E5" i="127"/>
  <c r="D8" i="127"/>
  <c r="D5" i="127"/>
  <c r="B8" i="127" l="1"/>
  <c r="B5" i="127"/>
  <c r="C8" i="127"/>
  <c r="C5" i="127"/>
  <c r="AI5" i="127"/>
  <c r="AJ4" i="127"/>
  <c r="AI4" i="127"/>
  <c r="AI8" i="127" l="1"/>
  <c r="DB10" i="9" s="1"/>
  <c r="DM11" i="9" s="1"/>
  <c r="AI9" i="127"/>
  <c r="AF8" i="126"/>
  <c r="AF5" i="126"/>
  <c r="AE8" i="126" l="1"/>
  <c r="AE5" i="126"/>
  <c r="AD8" i="126" l="1"/>
  <c r="AD5" i="126"/>
  <c r="AC8" i="126" l="1"/>
  <c r="AC5" i="126"/>
  <c r="AB8" i="126" l="1"/>
  <c r="AB5" i="126"/>
  <c r="AA8" i="126" l="1"/>
  <c r="AA5" i="126"/>
  <c r="Z8" i="126" l="1"/>
  <c r="Z5" i="126"/>
  <c r="Y8" i="126" l="1"/>
  <c r="Y5" i="126"/>
  <c r="X8" i="126" l="1"/>
  <c r="X5" i="126"/>
  <c r="W8" i="126" l="1"/>
  <c r="W5" i="126"/>
  <c r="V8" i="126"/>
  <c r="V5" i="126"/>
  <c r="U8" i="126" l="1"/>
  <c r="U5" i="126"/>
  <c r="T8" i="126" l="1"/>
  <c r="T5" i="126"/>
  <c r="S8" i="126" l="1"/>
  <c r="S5" i="126"/>
  <c r="R8" i="126" l="1"/>
  <c r="R5" i="126"/>
  <c r="Q8" i="126" l="1"/>
  <c r="Q5" i="126"/>
  <c r="P8" i="126" l="1"/>
  <c r="P5" i="126"/>
  <c r="O8" i="126" l="1"/>
  <c r="O5" i="126"/>
  <c r="N8" i="126" l="1"/>
  <c r="N5" i="126"/>
  <c r="M8" i="126" l="1"/>
  <c r="M5" i="126"/>
  <c r="L8" i="126" l="1"/>
  <c r="L5" i="126"/>
  <c r="K8" i="126" l="1"/>
  <c r="K5" i="126"/>
  <c r="J8" i="126" l="1"/>
  <c r="J5" i="126"/>
  <c r="I8" i="126" l="1"/>
  <c r="I5" i="126"/>
  <c r="H8" i="126" l="1"/>
  <c r="H5" i="126"/>
  <c r="G8" i="126" l="1"/>
  <c r="G5" i="126"/>
  <c r="F8" i="126" l="1"/>
  <c r="F5" i="126"/>
  <c r="E8" i="126" l="1"/>
  <c r="E5" i="126"/>
  <c r="D8" i="126" l="1"/>
  <c r="D5" i="126"/>
  <c r="B8" i="126" l="1"/>
  <c r="B5" i="126"/>
  <c r="C8" i="126"/>
  <c r="C5" i="126"/>
  <c r="AI5" i="126"/>
  <c r="AJ4" i="126"/>
  <c r="AI4" i="126"/>
  <c r="AI8" i="126" l="1"/>
  <c r="DA10" i="9" s="1"/>
  <c r="DL11" i="9" s="1"/>
  <c r="AI9" i="126"/>
  <c r="AG8" i="125"/>
  <c r="AG5" i="125"/>
  <c r="AF8" i="125" l="1"/>
  <c r="AF5" i="125"/>
  <c r="AE8" i="125" l="1"/>
  <c r="AE5" i="125"/>
  <c r="AD8" i="125" l="1"/>
  <c r="AD5" i="125"/>
  <c r="AC8" i="125" l="1"/>
  <c r="AC5" i="125"/>
  <c r="AB8" i="125" l="1"/>
  <c r="AB5" i="125"/>
  <c r="AA8" i="125" l="1"/>
  <c r="AA5" i="125"/>
  <c r="Z8" i="125" l="1"/>
  <c r="Z5" i="125"/>
  <c r="Y8" i="125" l="1"/>
  <c r="Y5" i="125"/>
  <c r="X8" i="125" l="1"/>
  <c r="X5" i="125"/>
  <c r="W8" i="125" l="1"/>
  <c r="W5" i="125"/>
  <c r="V8" i="125" l="1"/>
  <c r="V5" i="125"/>
  <c r="U8" i="125" l="1"/>
  <c r="U5" i="125"/>
  <c r="T8" i="125" l="1"/>
  <c r="T5" i="125"/>
  <c r="S8" i="125" l="1"/>
  <c r="S5" i="125"/>
  <c r="R8" i="125" l="1"/>
  <c r="R5" i="125"/>
  <c r="Q8" i="125" l="1"/>
  <c r="Q5" i="125"/>
  <c r="P8" i="125" l="1"/>
  <c r="P5" i="125"/>
  <c r="O8" i="125" l="1"/>
  <c r="O5" i="125"/>
  <c r="N8" i="125" l="1"/>
  <c r="N5" i="125"/>
  <c r="M8" i="125" l="1"/>
  <c r="M5" i="125"/>
  <c r="L8" i="125" l="1"/>
  <c r="L5" i="125"/>
  <c r="K8" i="125" l="1"/>
  <c r="K5" i="125"/>
  <c r="J8" i="125" l="1"/>
  <c r="J5" i="125"/>
  <c r="I8" i="125" l="1"/>
  <c r="I5" i="125"/>
  <c r="H8" i="125" l="1"/>
  <c r="H5" i="125"/>
  <c r="G8" i="125" l="1"/>
  <c r="G5" i="125"/>
  <c r="F8" i="125" l="1"/>
  <c r="F5" i="125"/>
  <c r="E8" i="125" l="1"/>
  <c r="E5" i="125"/>
  <c r="D8" i="125" l="1"/>
  <c r="D5" i="125"/>
  <c r="B8" i="125" l="1"/>
  <c r="B5" i="125"/>
  <c r="C8" i="125"/>
  <c r="C5" i="125"/>
  <c r="AJ4" i="125"/>
  <c r="AI4" i="125"/>
  <c r="AI8" i="125" l="1"/>
  <c r="CZ10" i="9" s="1"/>
  <c r="DK11" i="9" s="1"/>
  <c r="AI5" i="125"/>
  <c r="AI9" i="125"/>
  <c r="AF8" i="124"/>
  <c r="AF5" i="124"/>
  <c r="AE8" i="124" l="1"/>
  <c r="AE5" i="124"/>
  <c r="AD8" i="124" l="1"/>
  <c r="AD5" i="124"/>
  <c r="AC8" i="124" l="1"/>
  <c r="AC5" i="124"/>
  <c r="AB8" i="124" l="1"/>
  <c r="AB5" i="124"/>
  <c r="AA8" i="124" l="1"/>
  <c r="AA5" i="124"/>
  <c r="Z8" i="124" l="1"/>
  <c r="Z5" i="124"/>
  <c r="Y8" i="124" l="1"/>
  <c r="Y5" i="124"/>
  <c r="X8" i="124" l="1"/>
  <c r="X5" i="124"/>
  <c r="W8" i="124" l="1"/>
  <c r="W5" i="124"/>
  <c r="V8" i="124" l="1"/>
  <c r="V5" i="124"/>
  <c r="U8" i="124" l="1"/>
  <c r="U5" i="124"/>
  <c r="T8" i="124" l="1"/>
  <c r="T5" i="124"/>
  <c r="S8" i="124"/>
  <c r="S5" i="124"/>
  <c r="R8" i="124" l="1"/>
  <c r="R5" i="124"/>
  <c r="Q8" i="124" l="1"/>
  <c r="Q5" i="124"/>
  <c r="P8" i="124"/>
  <c r="P5" i="124"/>
  <c r="O8" i="124" l="1"/>
  <c r="O5" i="124"/>
  <c r="N8" i="124" l="1"/>
  <c r="M8" i="124"/>
  <c r="N5" i="124"/>
  <c r="M5" i="124"/>
  <c r="L8" i="124" l="1"/>
  <c r="L5" i="124"/>
  <c r="K8" i="124" l="1"/>
  <c r="K5" i="124"/>
  <c r="J8" i="124" l="1"/>
  <c r="J5" i="124"/>
  <c r="I8" i="124" l="1"/>
  <c r="I5" i="124"/>
  <c r="H8" i="124" l="1"/>
  <c r="H5" i="124"/>
  <c r="G8" i="124" l="1"/>
  <c r="G5" i="124"/>
  <c r="AG8" i="123" l="1"/>
  <c r="AG5" i="123"/>
  <c r="F8" i="124"/>
  <c r="F5" i="124"/>
  <c r="E8" i="124" l="1"/>
  <c r="E5" i="124"/>
  <c r="D8" i="124" l="1"/>
  <c r="D5" i="124"/>
  <c r="B8" i="124" l="1"/>
  <c r="B5" i="124"/>
  <c r="C8" i="124"/>
  <c r="C5" i="124"/>
  <c r="AJ4" i="124"/>
  <c r="AI4" i="124"/>
  <c r="AI8" i="124" l="1"/>
  <c r="CY10" i="9" s="1"/>
  <c r="DJ11" i="9" s="1"/>
  <c r="AI5" i="124"/>
  <c r="AI9" i="124"/>
  <c r="AF8" i="123"/>
  <c r="AF5" i="123"/>
  <c r="AE8" i="123" l="1"/>
  <c r="AE5" i="123"/>
  <c r="AD8" i="123" l="1"/>
  <c r="AD5" i="123"/>
  <c r="AC8" i="123" l="1"/>
  <c r="AC5" i="123"/>
  <c r="AB8" i="123" l="1"/>
  <c r="AB5" i="123"/>
  <c r="AA8" i="123" l="1"/>
  <c r="AA5" i="123"/>
  <c r="Z8" i="123" l="1"/>
  <c r="Z5" i="123"/>
  <c r="Y8" i="123" l="1"/>
  <c r="Y5" i="123"/>
  <c r="X8" i="123" l="1"/>
  <c r="X5" i="123"/>
  <c r="W8" i="123" l="1"/>
  <c r="W5" i="123"/>
  <c r="V8" i="123" l="1"/>
  <c r="V5" i="123"/>
  <c r="U8" i="123" l="1"/>
  <c r="U5" i="123"/>
  <c r="T8" i="123" l="1"/>
  <c r="T5" i="123"/>
  <c r="S8" i="123" l="1"/>
  <c r="S5" i="123"/>
  <c r="R8" i="123" l="1"/>
  <c r="R5" i="123"/>
  <c r="Q8" i="123" l="1"/>
  <c r="Q5" i="123"/>
  <c r="P8" i="123" l="1"/>
  <c r="P5" i="123"/>
  <c r="O8" i="123" l="1"/>
  <c r="O5" i="123"/>
  <c r="N8" i="123" l="1"/>
  <c r="N5" i="123"/>
  <c r="M8" i="123" l="1"/>
  <c r="M5" i="123"/>
  <c r="L8" i="123" l="1"/>
  <c r="L5" i="123"/>
  <c r="K8" i="123" l="1"/>
  <c r="K5" i="123"/>
  <c r="J8" i="123" l="1"/>
  <c r="J5" i="123"/>
  <c r="I8" i="123" l="1"/>
  <c r="I5" i="123"/>
  <c r="H8" i="123" l="1"/>
  <c r="G8" i="123"/>
  <c r="H5" i="123"/>
  <c r="G5" i="123"/>
  <c r="F8" i="123" l="1"/>
  <c r="F5" i="123"/>
  <c r="E8" i="123" l="1"/>
  <c r="E5" i="123"/>
  <c r="D8" i="123" l="1"/>
  <c r="D5" i="123"/>
  <c r="B8" i="123" l="1"/>
  <c r="B5" i="123"/>
  <c r="C8" i="123"/>
  <c r="C5" i="123"/>
  <c r="AI5" i="123" s="1"/>
  <c r="AJ4" i="123"/>
  <c r="AI4" i="123"/>
  <c r="AI8" i="123" l="1"/>
  <c r="CX10" i="9" s="1"/>
  <c r="DI11" i="9" s="1"/>
  <c r="AI9" i="123"/>
  <c r="AD8" i="122"/>
  <c r="AD5" i="122"/>
  <c r="AC8" i="122" l="1"/>
  <c r="AC5" i="122"/>
  <c r="AB8" i="122" l="1"/>
  <c r="AB5" i="122"/>
  <c r="AA8" i="122"/>
  <c r="AA5" i="122"/>
  <c r="Z8" i="122" l="1"/>
  <c r="Z5" i="122"/>
  <c r="Y8" i="122" l="1"/>
  <c r="Y5" i="122"/>
  <c r="X8" i="122" l="1"/>
  <c r="X5" i="122"/>
  <c r="W8" i="122" l="1"/>
  <c r="W5" i="122"/>
  <c r="V8" i="122" l="1"/>
  <c r="V5" i="122"/>
  <c r="U8" i="122" l="1"/>
  <c r="U5" i="122"/>
  <c r="T8" i="122" l="1"/>
  <c r="T5" i="122"/>
  <c r="S8" i="122" l="1"/>
  <c r="S5" i="122"/>
  <c r="R8" i="122" l="1"/>
  <c r="R5" i="122"/>
  <c r="Q8" i="122" l="1"/>
  <c r="Q5" i="122"/>
  <c r="P8" i="122" l="1"/>
  <c r="P5" i="122"/>
  <c r="O8" i="122"/>
  <c r="O5" i="122"/>
  <c r="N8" i="122" l="1"/>
  <c r="N5" i="122"/>
  <c r="M8" i="122" l="1"/>
  <c r="M5" i="122"/>
  <c r="L8" i="122" l="1"/>
  <c r="L5" i="122"/>
  <c r="K8" i="122" l="1"/>
  <c r="K5" i="122"/>
  <c r="J8" i="122" l="1"/>
  <c r="J5" i="122"/>
  <c r="I8" i="122" l="1"/>
  <c r="I5" i="122"/>
  <c r="H8" i="122" l="1"/>
  <c r="H5" i="122"/>
  <c r="G8" i="122" l="1"/>
  <c r="G5" i="122"/>
  <c r="F8" i="122" l="1"/>
  <c r="F5" i="122"/>
  <c r="E8" i="122" l="1"/>
  <c r="E5" i="122"/>
  <c r="D8" i="122" l="1"/>
  <c r="D5" i="122"/>
  <c r="B8" i="122" l="1"/>
  <c r="B5" i="122"/>
  <c r="C8" i="122"/>
  <c r="C5" i="122"/>
  <c r="AJ4" i="122"/>
  <c r="AI4" i="122"/>
  <c r="AI8" i="122" l="1"/>
  <c r="CW10" i="9" s="1"/>
  <c r="DH11" i="9" s="1"/>
  <c r="AI5" i="122"/>
  <c r="AI9" i="122"/>
  <c r="AG8" i="121"/>
  <c r="AG5" i="121"/>
  <c r="AF8" i="121" l="1"/>
  <c r="AF5" i="121"/>
  <c r="AE8" i="121" l="1"/>
  <c r="AE5" i="121"/>
  <c r="AD8" i="121" l="1"/>
  <c r="AD5" i="121"/>
  <c r="AC8" i="121" l="1"/>
  <c r="AC5" i="121"/>
  <c r="AB8" i="121" l="1"/>
  <c r="AB5" i="121"/>
  <c r="AA8" i="121" l="1"/>
  <c r="AA5" i="121"/>
  <c r="Z8" i="121" l="1"/>
  <c r="Z5" i="121"/>
  <c r="Y8" i="121" l="1"/>
  <c r="Y5" i="121"/>
  <c r="X8" i="121" l="1"/>
  <c r="X5" i="121"/>
  <c r="W8" i="121" l="1"/>
  <c r="W5" i="121"/>
  <c r="V8" i="121"/>
  <c r="V5" i="121"/>
  <c r="U8" i="121" l="1"/>
  <c r="U5" i="121"/>
  <c r="T8" i="121" l="1"/>
  <c r="T5" i="121"/>
  <c r="S8" i="121" l="1"/>
  <c r="S5" i="121"/>
  <c r="R8" i="121" l="1"/>
  <c r="R5" i="121"/>
  <c r="Q8" i="121" l="1"/>
  <c r="Q5" i="121"/>
  <c r="P8" i="121" l="1"/>
  <c r="P5" i="121"/>
  <c r="O8" i="121" l="1"/>
  <c r="O5" i="121"/>
  <c r="N8" i="121" l="1"/>
  <c r="N5" i="121"/>
  <c r="M8" i="121" l="1"/>
  <c r="M5" i="121"/>
  <c r="L8" i="121" l="1"/>
  <c r="L5" i="121"/>
  <c r="K8" i="121" l="1"/>
  <c r="K5" i="121"/>
  <c r="J8" i="121" l="1"/>
  <c r="J5" i="121"/>
  <c r="I8" i="121" l="1"/>
  <c r="I5" i="121"/>
  <c r="H8" i="121" l="1"/>
  <c r="H5" i="121"/>
  <c r="G8" i="121" l="1"/>
  <c r="G5" i="121"/>
  <c r="F8" i="121" l="1"/>
  <c r="F5" i="121"/>
  <c r="E8" i="121" l="1"/>
  <c r="E5" i="121"/>
  <c r="D8" i="121" l="1"/>
  <c r="D5" i="121"/>
  <c r="B8" i="121" l="1"/>
  <c r="B5" i="121"/>
  <c r="C8" i="121"/>
  <c r="C5" i="121"/>
  <c r="AI5" i="121"/>
  <c r="AJ4" i="121"/>
  <c r="AI4" i="121"/>
  <c r="AI8" i="121" l="1"/>
  <c r="CV10" i="9" s="1"/>
  <c r="DG11" i="9" s="1"/>
  <c r="AI9" i="121"/>
  <c r="AG8" i="120"/>
  <c r="AG5" i="120"/>
  <c r="AF8" i="120" l="1"/>
  <c r="AF5" i="120"/>
  <c r="AE8" i="120" l="1"/>
  <c r="AE5" i="120"/>
  <c r="AD8" i="120" l="1"/>
  <c r="AD5" i="120"/>
  <c r="AC8" i="120" l="1"/>
  <c r="AC5" i="120"/>
  <c r="AB8" i="120" l="1"/>
  <c r="AB5" i="120"/>
  <c r="AA8" i="120" l="1"/>
  <c r="AA5" i="120"/>
  <c r="Z8" i="120" l="1"/>
  <c r="Z5" i="120"/>
  <c r="Y8" i="120" l="1"/>
  <c r="Y5" i="120"/>
  <c r="X8" i="120" l="1"/>
  <c r="X5" i="120"/>
  <c r="W8" i="120" l="1"/>
  <c r="W5" i="120"/>
  <c r="V8" i="120" l="1"/>
  <c r="V5" i="120"/>
  <c r="U8" i="120" l="1"/>
  <c r="U5" i="120"/>
  <c r="T8" i="120" l="1"/>
  <c r="T5" i="120"/>
  <c r="S8" i="120" l="1"/>
  <c r="S5" i="120"/>
  <c r="R8" i="120" l="1"/>
  <c r="R5" i="120"/>
  <c r="Q8" i="120" l="1"/>
  <c r="Q5" i="120"/>
  <c r="P8" i="120" l="1"/>
  <c r="P5" i="120"/>
  <c r="O8" i="120" l="1"/>
  <c r="O5" i="120"/>
  <c r="N8" i="120" l="1"/>
  <c r="N5" i="120"/>
  <c r="M8" i="120" l="1"/>
  <c r="M5" i="120"/>
  <c r="L8" i="120" l="1"/>
  <c r="L5" i="120"/>
  <c r="K8" i="120" l="1"/>
  <c r="K5" i="120"/>
  <c r="J8" i="120" l="1"/>
  <c r="J5" i="120"/>
  <c r="I8" i="120" l="1"/>
  <c r="I5" i="120"/>
  <c r="H8" i="120" l="1"/>
  <c r="H5" i="120"/>
  <c r="G8" i="120" l="1"/>
  <c r="G5" i="120"/>
  <c r="F8" i="120" l="1"/>
  <c r="F5" i="120"/>
  <c r="E8" i="120" l="1"/>
  <c r="E5" i="120"/>
  <c r="D8" i="120" l="1"/>
  <c r="D5" i="120"/>
  <c r="B8" i="120" l="1"/>
  <c r="B5" i="120"/>
  <c r="C8" i="120"/>
  <c r="C5" i="120"/>
  <c r="AJ4" i="120"/>
  <c r="AI4" i="120"/>
  <c r="AI8" i="120" l="1"/>
  <c r="CU10" i="9" s="1"/>
  <c r="DF11" i="9" s="1"/>
  <c r="AI5" i="120"/>
  <c r="AI9" i="120"/>
  <c r="AF8" i="119"/>
  <c r="AF5" i="119"/>
  <c r="AE8" i="119" l="1"/>
  <c r="AE5" i="119"/>
  <c r="AD8" i="119" l="1"/>
  <c r="AD5" i="119"/>
  <c r="AC8" i="119" l="1"/>
  <c r="AC5" i="119"/>
  <c r="AB8" i="119" l="1"/>
  <c r="AB5" i="119"/>
  <c r="AA8" i="119" l="1"/>
  <c r="AA5" i="119"/>
  <c r="Z8" i="119" l="1"/>
  <c r="Z5" i="119"/>
  <c r="Y8" i="119" l="1"/>
  <c r="Y5" i="119"/>
  <c r="X8" i="119" l="1"/>
  <c r="X5" i="119"/>
  <c r="W8" i="119" l="1"/>
  <c r="W5" i="119"/>
  <c r="V8" i="119" l="1"/>
  <c r="V5" i="119"/>
  <c r="U8" i="119"/>
  <c r="U5" i="119"/>
  <c r="T8" i="119" l="1"/>
  <c r="T5" i="119"/>
  <c r="S8" i="119" l="1"/>
  <c r="R8" i="119"/>
  <c r="S5" i="119"/>
  <c r="R5" i="119"/>
  <c r="Q8" i="119" l="1"/>
  <c r="Q5" i="119"/>
  <c r="P8" i="119" l="1"/>
  <c r="P5" i="119"/>
  <c r="O8" i="119" l="1"/>
  <c r="O5" i="119"/>
  <c r="N8" i="119" l="1"/>
  <c r="N5" i="119"/>
  <c r="M8" i="119" l="1"/>
  <c r="M5" i="119"/>
  <c r="L8" i="119" l="1"/>
  <c r="L5" i="119"/>
  <c r="K8" i="119" l="1"/>
  <c r="K5" i="119"/>
  <c r="J8" i="119" l="1"/>
  <c r="J5" i="119"/>
  <c r="I8" i="119" l="1"/>
  <c r="I5" i="119"/>
  <c r="H8" i="119" l="1"/>
  <c r="H5" i="119"/>
  <c r="G8" i="119" l="1"/>
  <c r="G5" i="119"/>
  <c r="F8" i="119"/>
  <c r="F5" i="119"/>
  <c r="E8" i="119" l="1"/>
  <c r="E5" i="119"/>
  <c r="D8" i="119" l="1"/>
  <c r="D5" i="119"/>
  <c r="B8" i="119" l="1"/>
  <c r="B5" i="119"/>
  <c r="C8" i="119"/>
  <c r="C5" i="119"/>
  <c r="AJ4" i="119"/>
  <c r="AI4" i="119"/>
  <c r="AI8" i="119" l="1"/>
  <c r="CT10" i="9" s="1"/>
  <c r="DE11" i="9" s="1"/>
  <c r="AI5" i="119"/>
  <c r="AI9" i="119"/>
  <c r="AG8" i="118"/>
  <c r="AG5" i="118"/>
  <c r="AF8" i="118" l="1"/>
  <c r="AF5" i="118"/>
  <c r="AE8" i="118" l="1"/>
  <c r="AE5" i="118"/>
  <c r="AD8" i="118" l="1"/>
  <c r="AD5" i="118"/>
  <c r="AC8" i="118" l="1"/>
  <c r="AC5" i="118"/>
  <c r="AB8" i="118" l="1"/>
  <c r="AB5" i="118"/>
  <c r="AA8" i="118" l="1"/>
  <c r="AA5" i="118"/>
  <c r="Z8" i="118" l="1"/>
  <c r="Z5" i="118"/>
  <c r="Y8" i="118" l="1"/>
  <c r="Y5" i="118"/>
  <c r="X8" i="118" l="1"/>
  <c r="X5" i="118"/>
  <c r="W8" i="118" l="1"/>
  <c r="W5" i="118"/>
  <c r="V8" i="118" l="1"/>
  <c r="V5" i="118"/>
  <c r="U8" i="118" l="1"/>
  <c r="U5" i="118"/>
  <c r="T8" i="118" l="1"/>
  <c r="T5" i="118"/>
  <c r="S8" i="118" l="1"/>
  <c r="S5" i="118"/>
  <c r="R8" i="118" l="1"/>
  <c r="R5" i="118"/>
  <c r="Q8" i="118" l="1"/>
  <c r="Q5" i="118"/>
  <c r="P8" i="118" l="1"/>
  <c r="P5" i="118"/>
  <c r="O8" i="118" l="1"/>
  <c r="O5" i="118"/>
  <c r="N8" i="118" l="1"/>
  <c r="N5" i="118"/>
  <c r="M8" i="118" l="1"/>
  <c r="M5" i="118"/>
  <c r="L8" i="118" l="1"/>
  <c r="L5" i="118"/>
  <c r="K8" i="118" l="1"/>
  <c r="K5" i="118"/>
  <c r="J8" i="118" l="1"/>
  <c r="J5" i="118"/>
  <c r="I8" i="118" l="1"/>
  <c r="I5" i="118"/>
  <c r="H8" i="118" l="1"/>
  <c r="H5" i="118"/>
  <c r="G8" i="118" l="1"/>
  <c r="G5" i="118"/>
  <c r="F8" i="118" l="1"/>
  <c r="F5" i="118"/>
  <c r="E8" i="118" l="1"/>
  <c r="E5" i="118"/>
  <c r="D8" i="118" l="1"/>
  <c r="D5" i="118"/>
  <c r="B8" i="118" l="1"/>
  <c r="B5" i="118"/>
  <c r="C8" i="118"/>
  <c r="C5" i="118"/>
  <c r="AI5" i="118" s="1"/>
  <c r="AJ4" i="118"/>
  <c r="AI4" i="118"/>
  <c r="AI8" i="118" l="1"/>
  <c r="CS10" i="9" s="1"/>
  <c r="DD11" i="9" s="1"/>
  <c r="AI9" i="118"/>
  <c r="AF8" i="117"/>
  <c r="AF5" i="117"/>
  <c r="AE8" i="117" l="1"/>
  <c r="AE5" i="117"/>
  <c r="AD8" i="117" l="1"/>
  <c r="AD5" i="117"/>
  <c r="AC8" i="117" l="1"/>
  <c r="AC5" i="117"/>
  <c r="AB8" i="117" l="1"/>
  <c r="AB5" i="117"/>
  <c r="AA8" i="117" l="1"/>
  <c r="AA5" i="117"/>
  <c r="Z8" i="117" l="1"/>
  <c r="Z5" i="117"/>
  <c r="Y8" i="117" l="1"/>
  <c r="Y5" i="117"/>
  <c r="X8" i="117" l="1"/>
  <c r="X5" i="117"/>
  <c r="W8" i="117" l="1"/>
  <c r="W5" i="117"/>
  <c r="V8" i="117" l="1"/>
  <c r="V5" i="117"/>
  <c r="U8" i="117" l="1"/>
  <c r="U5" i="117"/>
  <c r="T8" i="117" l="1"/>
  <c r="T5" i="117"/>
  <c r="S8" i="117" l="1"/>
  <c r="S5" i="117"/>
  <c r="R8" i="117" l="1"/>
  <c r="R5" i="117"/>
  <c r="Q8" i="117" l="1"/>
  <c r="Q5" i="117"/>
  <c r="P8" i="117" l="1"/>
  <c r="P5" i="117"/>
  <c r="O8" i="117" l="1"/>
  <c r="O5" i="117"/>
  <c r="N8" i="117" l="1"/>
  <c r="N5" i="117"/>
  <c r="M8" i="117" l="1"/>
  <c r="M5" i="117"/>
  <c r="L8" i="117" l="1"/>
  <c r="L5" i="117"/>
  <c r="K8" i="117" l="1"/>
  <c r="K5" i="117"/>
  <c r="J8" i="117" l="1"/>
  <c r="J5" i="117"/>
  <c r="I8" i="117" l="1"/>
  <c r="I5" i="117"/>
  <c r="H8" i="117" l="1"/>
  <c r="H5" i="117"/>
  <c r="G8" i="117" l="1"/>
  <c r="G5" i="117"/>
  <c r="F8" i="117" l="1"/>
  <c r="F5" i="117"/>
  <c r="E8" i="117" l="1"/>
  <c r="E5" i="117"/>
  <c r="D8" i="117" l="1"/>
  <c r="D5" i="117"/>
  <c r="B8" i="117" l="1"/>
  <c r="B5" i="117"/>
  <c r="C8" i="117"/>
  <c r="C5" i="117"/>
  <c r="AI5" i="117" s="1"/>
  <c r="AJ4" i="117"/>
  <c r="AI4" i="117"/>
  <c r="AI8" i="117" l="1"/>
  <c r="CR10" i="9" s="1"/>
  <c r="DC11" i="9" s="1"/>
  <c r="AI9" i="117"/>
  <c r="AG8" i="116"/>
  <c r="AG5" i="116"/>
  <c r="AF8" i="116" l="1"/>
  <c r="AF5" i="116"/>
  <c r="AE8" i="116"/>
  <c r="AE5" i="116"/>
  <c r="AD8" i="116" l="1"/>
  <c r="AD5" i="116"/>
  <c r="AC8" i="116" l="1"/>
  <c r="AC5" i="116"/>
  <c r="AB8" i="116" l="1"/>
  <c r="AB5" i="116"/>
  <c r="AA8" i="116" l="1"/>
  <c r="AA5" i="116"/>
  <c r="Z8" i="116" l="1"/>
  <c r="Z5" i="116"/>
  <c r="Y8" i="116"/>
  <c r="Y5" i="116"/>
  <c r="X8" i="116" l="1"/>
  <c r="X5" i="116"/>
  <c r="W8" i="116" l="1"/>
  <c r="W5" i="116"/>
  <c r="V8" i="116" l="1"/>
  <c r="V5" i="116"/>
  <c r="U8" i="116" l="1"/>
  <c r="U5" i="116"/>
  <c r="T8" i="116"/>
  <c r="T5" i="116"/>
  <c r="S8" i="116" l="1"/>
  <c r="S5" i="116"/>
  <c r="R8" i="116" l="1"/>
  <c r="R5" i="116"/>
  <c r="Q8" i="116" l="1"/>
  <c r="Q5" i="116"/>
  <c r="P8" i="116" l="1"/>
  <c r="P5" i="116"/>
  <c r="O8" i="116" l="1"/>
  <c r="O5" i="116"/>
  <c r="N8" i="116" l="1"/>
  <c r="N5" i="116"/>
  <c r="M8" i="116" l="1"/>
  <c r="M5" i="116"/>
  <c r="L8" i="116" l="1"/>
  <c r="L5" i="116"/>
  <c r="K8" i="116" l="1"/>
  <c r="K5" i="116"/>
  <c r="J8" i="116" l="1"/>
  <c r="J5" i="116"/>
  <c r="I8" i="116" l="1"/>
  <c r="I5" i="116"/>
  <c r="H8" i="116" l="1"/>
  <c r="H5" i="116"/>
  <c r="G8" i="116" l="1"/>
  <c r="G5" i="116"/>
  <c r="F8" i="116" l="1"/>
  <c r="F5" i="116"/>
  <c r="E8" i="116" l="1"/>
  <c r="E5" i="116"/>
  <c r="D8" i="116" l="1"/>
  <c r="D5" i="116"/>
  <c r="B8" i="116" l="1"/>
  <c r="B5" i="116"/>
  <c r="AI5" i="116" s="1"/>
  <c r="C8" i="116"/>
  <c r="C5" i="116"/>
  <c r="AJ4" i="116"/>
  <c r="AI4" i="116"/>
  <c r="AI8" i="116" l="1"/>
  <c r="CQ10" i="9" s="1"/>
  <c r="DB11" i="9" s="1"/>
  <c r="AI9" i="116"/>
  <c r="AG8" i="115"/>
  <c r="AG5" i="115"/>
  <c r="AF8" i="115" l="1"/>
  <c r="AF5" i="115"/>
  <c r="AE8" i="115" l="1"/>
  <c r="AE5" i="115"/>
  <c r="AD8" i="115" l="1"/>
  <c r="AD5" i="115"/>
  <c r="AC8" i="115" l="1"/>
  <c r="AC5" i="115"/>
  <c r="AB8" i="115" l="1"/>
  <c r="AB5" i="115"/>
  <c r="AA8" i="115" l="1"/>
  <c r="AA5" i="115"/>
  <c r="Z8" i="115" l="1"/>
  <c r="Z5" i="115"/>
  <c r="Y8" i="115" l="1"/>
  <c r="Y5" i="115"/>
  <c r="X8" i="115" l="1"/>
  <c r="X5" i="115"/>
  <c r="W8" i="115" l="1"/>
  <c r="W5" i="115"/>
  <c r="V8" i="115" l="1"/>
  <c r="V5" i="115"/>
  <c r="U8" i="115" l="1"/>
  <c r="U5" i="115"/>
  <c r="T8" i="115" l="1"/>
  <c r="T5" i="115"/>
  <c r="S8" i="115" l="1"/>
  <c r="S5" i="115"/>
  <c r="R8" i="115" l="1"/>
  <c r="R5" i="115"/>
  <c r="Q8" i="115" l="1"/>
  <c r="Q5" i="115"/>
  <c r="P8" i="115" l="1"/>
  <c r="P5" i="115"/>
  <c r="O8" i="115" l="1"/>
  <c r="O5" i="115"/>
  <c r="N8" i="115" l="1"/>
  <c r="N5" i="115"/>
  <c r="M8" i="115" l="1"/>
  <c r="M5" i="115"/>
  <c r="L8" i="115" l="1"/>
  <c r="L5" i="115"/>
  <c r="K8" i="115" l="1"/>
  <c r="K5" i="115"/>
  <c r="J8" i="115" l="1"/>
  <c r="J5" i="115"/>
  <c r="I8" i="115" l="1"/>
  <c r="I5" i="115"/>
  <c r="H8" i="115" l="1"/>
  <c r="H5" i="115"/>
  <c r="G8" i="115" l="1"/>
  <c r="G5" i="115"/>
  <c r="F8" i="115" l="1"/>
  <c r="F5" i="115"/>
  <c r="E8" i="115"/>
  <c r="E5" i="115"/>
  <c r="D8" i="115" l="1"/>
  <c r="D5" i="115"/>
  <c r="B8" i="115" l="1"/>
  <c r="B5" i="115"/>
  <c r="C8" i="115"/>
  <c r="C5" i="115"/>
  <c r="AJ4" i="115"/>
  <c r="AI4" i="115"/>
  <c r="AI8" i="115" l="1"/>
  <c r="CP10" i="9" s="1"/>
  <c r="DA11" i="9" s="1"/>
  <c r="AI5" i="115"/>
  <c r="AF8" i="114"/>
  <c r="AF5" i="114"/>
  <c r="AI9" i="115" l="1"/>
  <c r="AE8" i="114"/>
  <c r="AE5" i="114"/>
  <c r="AD8" i="114" l="1"/>
  <c r="AD5" i="114"/>
  <c r="AC8" i="114" l="1"/>
  <c r="AC5" i="114"/>
  <c r="AB8" i="114" l="1"/>
  <c r="AB5" i="114"/>
  <c r="AA8" i="114" l="1"/>
  <c r="AA5" i="114"/>
  <c r="Z8" i="114" l="1"/>
  <c r="Z5" i="114"/>
  <c r="Y8" i="114" l="1"/>
  <c r="Y5" i="114"/>
  <c r="X8" i="114" l="1"/>
  <c r="X5" i="114"/>
  <c r="W8" i="114" l="1"/>
  <c r="W5" i="114"/>
  <c r="V8" i="114" l="1"/>
  <c r="V5" i="114"/>
  <c r="U8" i="114" l="1"/>
  <c r="U5" i="114"/>
  <c r="T8" i="114" l="1"/>
  <c r="T5" i="114"/>
  <c r="S8" i="114" l="1"/>
  <c r="S5" i="114"/>
  <c r="R8" i="114" l="1"/>
  <c r="R5" i="114"/>
  <c r="Q8" i="114"/>
  <c r="Q5" i="114"/>
  <c r="P8" i="114" l="1"/>
  <c r="P5" i="114"/>
  <c r="O8" i="114" l="1"/>
  <c r="O5" i="114"/>
  <c r="N8" i="114" l="1"/>
  <c r="N5" i="114"/>
  <c r="M8" i="114" l="1"/>
  <c r="M5" i="114"/>
  <c r="L8" i="114" l="1"/>
  <c r="L5" i="114"/>
  <c r="K8" i="114" l="1"/>
  <c r="K5" i="114"/>
  <c r="J8" i="114" l="1"/>
  <c r="J5" i="114"/>
  <c r="I8" i="114" l="1"/>
  <c r="I5" i="114"/>
  <c r="H8" i="114" l="1"/>
  <c r="H5" i="114"/>
  <c r="G8" i="114" l="1"/>
  <c r="G5" i="114"/>
  <c r="F8" i="114" l="1"/>
  <c r="F5" i="114"/>
  <c r="E8" i="114" l="1"/>
  <c r="E5" i="114"/>
  <c r="D8" i="114" l="1"/>
  <c r="D5" i="114"/>
  <c r="B8" i="114" l="1"/>
  <c r="B5" i="114"/>
  <c r="C8" i="114"/>
  <c r="C5" i="114"/>
  <c r="AI5" i="114"/>
  <c r="AJ4" i="114"/>
  <c r="AI4" i="114"/>
  <c r="AI8" i="114" l="1"/>
  <c r="CO10" i="9" s="1"/>
  <c r="CZ11" i="9" s="1"/>
  <c r="AI9" i="114"/>
  <c r="AG8" i="113"/>
  <c r="AG5" i="113"/>
  <c r="AF8" i="113" l="1"/>
  <c r="AF5" i="113"/>
  <c r="AE8" i="113" l="1"/>
  <c r="AE5" i="113"/>
  <c r="AD8" i="113" l="1"/>
  <c r="AD5" i="113"/>
  <c r="AC8" i="113" l="1"/>
  <c r="AC5" i="113"/>
  <c r="AB8" i="113" l="1"/>
  <c r="AB5" i="113"/>
  <c r="AA8" i="113" l="1"/>
  <c r="AA5" i="113"/>
  <c r="Z8" i="113" l="1"/>
  <c r="Z5" i="113"/>
  <c r="Y8" i="113" l="1"/>
  <c r="Y5" i="113"/>
  <c r="X8" i="113" l="1"/>
  <c r="X5" i="113"/>
  <c r="W8" i="113" l="1"/>
  <c r="W5" i="113"/>
  <c r="V8" i="113" l="1"/>
  <c r="V5" i="113"/>
  <c r="U8" i="113" l="1"/>
  <c r="U5" i="113"/>
  <c r="T8" i="113" l="1"/>
  <c r="T5" i="113"/>
  <c r="S8" i="113" l="1"/>
  <c r="S5" i="113"/>
  <c r="R8" i="113" l="1"/>
  <c r="R5" i="113"/>
  <c r="Q8" i="113" l="1"/>
  <c r="Q5" i="113"/>
  <c r="P8" i="113" l="1"/>
  <c r="P5" i="113"/>
  <c r="O8" i="113" l="1"/>
  <c r="O5" i="113"/>
  <c r="N8" i="113" l="1"/>
  <c r="N5" i="113"/>
  <c r="M8" i="113" l="1"/>
  <c r="M5" i="113"/>
  <c r="L8" i="113" l="1"/>
  <c r="L5" i="113"/>
  <c r="K8" i="113" l="1"/>
  <c r="K5" i="113"/>
  <c r="J8" i="113" l="1"/>
  <c r="J5" i="113"/>
  <c r="I8" i="113" l="1"/>
  <c r="I5" i="113"/>
  <c r="H8" i="113" l="1"/>
  <c r="H5" i="113"/>
  <c r="G8" i="113" l="1"/>
  <c r="G5" i="113"/>
  <c r="F8" i="113" l="1"/>
  <c r="F5" i="113"/>
  <c r="E8" i="113" l="1"/>
  <c r="E5" i="113"/>
  <c r="D8" i="113" l="1"/>
  <c r="D5" i="113"/>
  <c r="B8" i="113" l="1"/>
  <c r="B5" i="113"/>
  <c r="C8" i="113"/>
  <c r="C5" i="113"/>
  <c r="AJ4" i="113"/>
  <c r="AI4" i="113"/>
  <c r="AI8" i="113" l="1"/>
  <c r="CN10" i="9" s="1"/>
  <c r="CY11" i="9" s="1"/>
  <c r="AI9" i="113"/>
  <c r="AI5" i="113"/>
  <c r="AF8" i="112"/>
  <c r="AF5" i="112"/>
  <c r="AE8" i="112" l="1"/>
  <c r="AE5" i="112"/>
  <c r="AD8" i="112" l="1"/>
  <c r="AD5" i="112"/>
  <c r="AC8" i="112" l="1"/>
  <c r="AC5" i="112"/>
  <c r="AB8" i="112" l="1"/>
  <c r="AB5" i="112"/>
  <c r="AA8" i="112" l="1"/>
  <c r="AA5" i="112"/>
  <c r="Z8" i="112" l="1"/>
  <c r="Z5" i="112"/>
  <c r="Y8" i="112" l="1"/>
  <c r="Y5" i="112"/>
  <c r="X8" i="112" l="1"/>
  <c r="X5" i="112"/>
  <c r="W8" i="112" l="1"/>
  <c r="W5" i="112"/>
  <c r="V8" i="112" l="1"/>
  <c r="V5" i="112"/>
  <c r="U8" i="112" l="1"/>
  <c r="U5" i="112"/>
  <c r="T8" i="112" l="1"/>
  <c r="T5" i="112"/>
  <c r="S8" i="112" l="1"/>
  <c r="S5" i="112"/>
  <c r="R8" i="112"/>
  <c r="R5" i="112"/>
  <c r="Q8" i="112" l="1"/>
  <c r="Q5" i="112"/>
  <c r="P8" i="112" l="1"/>
  <c r="P5" i="112"/>
  <c r="O8" i="112" l="1"/>
  <c r="O5" i="112"/>
  <c r="N8" i="112" l="1"/>
  <c r="N5" i="112"/>
  <c r="M8" i="112" l="1"/>
  <c r="M5" i="112"/>
  <c r="L8" i="112" l="1"/>
  <c r="L5" i="112"/>
  <c r="K8" i="112" l="1"/>
  <c r="K5" i="112"/>
  <c r="J8" i="112" l="1"/>
  <c r="J5" i="112"/>
  <c r="I5" i="112" l="1"/>
  <c r="I8" i="112" s="1"/>
  <c r="H8" i="112" l="1"/>
  <c r="H5" i="112"/>
  <c r="G8" i="112" l="1"/>
  <c r="G5" i="112"/>
  <c r="F8" i="112" l="1"/>
  <c r="F5" i="112"/>
  <c r="E8" i="112" l="1"/>
  <c r="E5" i="112"/>
  <c r="D8" i="112" l="1"/>
  <c r="D5" i="112"/>
  <c r="B8" i="112" l="1"/>
  <c r="B5" i="112"/>
  <c r="C8" i="112"/>
  <c r="C5" i="112"/>
  <c r="AJ4" i="112"/>
  <c r="AI4" i="112"/>
  <c r="AI8" i="112" l="1"/>
  <c r="CM10" i="9" s="1"/>
  <c r="CX11" i="9" s="1"/>
  <c r="AI5" i="112"/>
  <c r="AI9" i="112"/>
  <c r="AG8" i="111"/>
  <c r="AG5" i="111"/>
  <c r="AF8" i="111" l="1"/>
  <c r="AF5" i="111"/>
  <c r="AE8" i="111" l="1"/>
  <c r="AE5" i="111"/>
  <c r="AD8" i="111" l="1"/>
  <c r="AD5" i="111"/>
  <c r="AC8" i="111" l="1"/>
  <c r="AC5" i="111"/>
  <c r="AB8" i="111" l="1"/>
  <c r="AB5" i="111"/>
  <c r="AA8" i="111" l="1"/>
  <c r="AA5" i="111"/>
  <c r="Z8" i="111" l="1"/>
  <c r="Z5" i="111"/>
  <c r="Y8" i="111" l="1"/>
  <c r="Y5" i="111"/>
  <c r="X8" i="111" l="1"/>
  <c r="X5" i="111"/>
  <c r="W8" i="111" l="1"/>
  <c r="W5" i="111"/>
  <c r="V8" i="111" l="1"/>
  <c r="V5" i="111"/>
  <c r="U8" i="111" l="1"/>
  <c r="U5" i="111"/>
  <c r="T8" i="111" l="1"/>
  <c r="T5" i="111"/>
  <c r="S8" i="111" l="1"/>
  <c r="S5" i="111"/>
  <c r="R8" i="111" l="1"/>
  <c r="R5" i="111"/>
  <c r="Q8" i="111" l="1"/>
  <c r="Q5" i="111"/>
  <c r="P8" i="111" l="1"/>
  <c r="P5" i="111"/>
  <c r="O8" i="111" l="1"/>
  <c r="O5" i="111"/>
  <c r="N8" i="111" l="1"/>
  <c r="N5" i="111"/>
  <c r="M8" i="111" l="1"/>
  <c r="M5" i="111"/>
  <c r="L8" i="111" l="1"/>
  <c r="L5" i="111"/>
  <c r="K8" i="111" l="1"/>
  <c r="K5" i="111"/>
  <c r="J8" i="111" l="1"/>
  <c r="J5" i="111"/>
  <c r="I8" i="111" l="1"/>
  <c r="I5" i="111"/>
  <c r="H8" i="111" l="1"/>
  <c r="H5" i="111"/>
  <c r="G8" i="111" l="1"/>
  <c r="G5" i="111"/>
  <c r="F8" i="111" l="1"/>
  <c r="F5" i="111"/>
  <c r="E8" i="111" l="1"/>
  <c r="E5" i="111"/>
  <c r="D8" i="111" l="1"/>
  <c r="D5" i="111"/>
  <c r="B8" i="111" l="1"/>
  <c r="B5" i="111"/>
  <c r="C8" i="111"/>
  <c r="C5" i="111"/>
  <c r="AI5" i="111"/>
  <c r="AJ4" i="111"/>
  <c r="AI4" i="111"/>
  <c r="AI8" i="111" l="1"/>
  <c r="CL10" i="9" s="1"/>
  <c r="CW11" i="9" s="1"/>
  <c r="AI9" i="111"/>
  <c r="AE8" i="110"/>
  <c r="AE5" i="110"/>
  <c r="AD8" i="110" l="1"/>
  <c r="AD5" i="110"/>
  <c r="AC8" i="110" l="1"/>
  <c r="AC5" i="110"/>
  <c r="AB8" i="110" l="1"/>
  <c r="AB5" i="110"/>
  <c r="AA8" i="110" l="1"/>
  <c r="AA5" i="110"/>
  <c r="Z8" i="110" l="1"/>
  <c r="Z5" i="110"/>
  <c r="Y8" i="110" l="1"/>
  <c r="Y5" i="110"/>
  <c r="X8" i="110" l="1"/>
  <c r="X5" i="110"/>
  <c r="W8" i="110" l="1"/>
  <c r="W5" i="110"/>
  <c r="V8" i="110" l="1"/>
  <c r="V5" i="110"/>
  <c r="U8" i="110" l="1"/>
  <c r="U5" i="110"/>
  <c r="T8" i="110" l="1"/>
  <c r="T5" i="110"/>
  <c r="S8" i="110" l="1"/>
  <c r="S5" i="110"/>
  <c r="R8" i="110" l="1"/>
  <c r="R5" i="110"/>
  <c r="Q8" i="110" l="1"/>
  <c r="Q5" i="110"/>
  <c r="P8" i="110" l="1"/>
  <c r="P5" i="110"/>
  <c r="O8" i="110" l="1"/>
  <c r="O5" i="110"/>
  <c r="N8" i="110" l="1"/>
  <c r="N5" i="110"/>
  <c r="M8" i="110" l="1"/>
  <c r="M5" i="110"/>
  <c r="L8" i="110" l="1"/>
  <c r="L5" i="110"/>
  <c r="K8" i="110" l="1"/>
  <c r="K5" i="110"/>
  <c r="J8" i="110" l="1"/>
  <c r="J5" i="110"/>
  <c r="I8" i="110" l="1"/>
  <c r="I5" i="110"/>
  <c r="H8" i="110" l="1"/>
  <c r="H5" i="110"/>
  <c r="G8" i="110" l="1"/>
  <c r="G5" i="110"/>
  <c r="F8" i="110" l="1"/>
  <c r="F5" i="110"/>
  <c r="E8" i="110" l="1"/>
  <c r="E5" i="110"/>
  <c r="D8" i="110" l="1"/>
  <c r="D5" i="110"/>
  <c r="B8" i="110" l="1"/>
  <c r="B5" i="110"/>
  <c r="C8" i="110"/>
  <c r="C5" i="110"/>
  <c r="AI5" i="110" s="1"/>
  <c r="AJ4" i="110"/>
  <c r="AI4" i="110"/>
  <c r="AI8" i="110" l="1"/>
  <c r="CK10" i="9" s="1"/>
  <c r="CV11" i="9" s="1"/>
  <c r="AI9" i="110"/>
  <c r="AG8" i="109"/>
  <c r="AG5" i="109"/>
  <c r="AF8" i="109" l="1"/>
  <c r="AF5" i="109"/>
  <c r="AE8" i="109" l="1"/>
  <c r="AE5" i="109"/>
  <c r="AD8" i="109" l="1"/>
  <c r="AD5" i="109"/>
  <c r="AC8" i="109" l="1"/>
  <c r="AC5" i="109"/>
  <c r="AB8" i="109" l="1"/>
  <c r="AB5" i="109"/>
  <c r="AA8" i="109" l="1"/>
  <c r="AA5" i="109"/>
  <c r="Z8" i="109" l="1"/>
  <c r="Z5" i="109"/>
  <c r="Y8" i="109" l="1"/>
  <c r="Y5" i="109"/>
  <c r="X8" i="109" l="1"/>
  <c r="X5" i="109"/>
  <c r="W8" i="109" l="1"/>
  <c r="W5" i="109"/>
  <c r="V8" i="109" l="1"/>
  <c r="V5" i="109"/>
  <c r="U8" i="109" l="1"/>
  <c r="U5" i="109"/>
  <c r="T8" i="109" l="1"/>
  <c r="T5" i="109"/>
  <c r="S8" i="109" l="1"/>
  <c r="S5" i="109"/>
  <c r="R8" i="109" l="1"/>
  <c r="R5" i="109"/>
  <c r="Q8" i="109" l="1"/>
  <c r="Q5" i="109"/>
  <c r="AG8" i="108" l="1"/>
  <c r="AG5" i="108"/>
  <c r="P8" i="109"/>
  <c r="P5" i="109"/>
  <c r="O8" i="109" l="1"/>
  <c r="O5" i="109"/>
  <c r="N8" i="109" l="1"/>
  <c r="N5" i="109"/>
  <c r="M8" i="109" l="1"/>
  <c r="M5" i="109"/>
  <c r="L8" i="109" l="1"/>
  <c r="L5" i="109"/>
  <c r="K8" i="109" l="1"/>
  <c r="K5" i="109"/>
  <c r="J8" i="109" l="1"/>
  <c r="J5" i="109"/>
  <c r="I8" i="109" l="1"/>
  <c r="I5" i="109"/>
  <c r="H8" i="109" l="1"/>
  <c r="H5" i="109"/>
  <c r="G8" i="109" l="1"/>
  <c r="G5" i="109"/>
  <c r="F8" i="109" l="1"/>
  <c r="F5" i="109"/>
  <c r="E8" i="109" l="1"/>
  <c r="E5" i="109"/>
  <c r="D8" i="109" l="1"/>
  <c r="D5" i="109"/>
  <c r="C8" i="109" l="1"/>
  <c r="C5" i="109"/>
  <c r="AJ4" i="109"/>
  <c r="AI4" i="109"/>
  <c r="AI8" i="109" l="1"/>
  <c r="CJ10" i="9" s="1"/>
  <c r="CU11" i="9" s="1"/>
  <c r="AI9" i="109"/>
  <c r="AI5" i="109"/>
  <c r="AF8" i="108"/>
  <c r="AF5" i="108"/>
  <c r="AE8" i="108" l="1"/>
  <c r="AE5" i="108"/>
  <c r="AD8" i="108" l="1"/>
  <c r="AD5" i="108"/>
  <c r="AC8" i="108" l="1"/>
  <c r="AC5" i="108"/>
  <c r="AB8" i="108"/>
  <c r="AB5" i="108"/>
  <c r="AA8" i="108" l="1"/>
  <c r="AA5" i="108"/>
  <c r="Z8" i="108" l="1"/>
  <c r="Z5" i="108"/>
  <c r="Y8" i="108" l="1"/>
  <c r="Y5" i="108"/>
  <c r="X8" i="108" l="1"/>
  <c r="X5" i="108"/>
  <c r="CF13" i="9" l="1"/>
  <c r="W8" i="108"/>
  <c r="W5" i="108"/>
  <c r="V8" i="108"/>
  <c r="V5" i="108"/>
  <c r="U8" i="108"/>
  <c r="U5" i="108"/>
  <c r="T8" i="108"/>
  <c r="T5" i="108"/>
  <c r="S8" i="108" l="1"/>
  <c r="S5" i="108"/>
  <c r="R8" i="108" l="1"/>
  <c r="R5" i="108"/>
  <c r="Q8" i="108" l="1"/>
  <c r="Q5" i="108"/>
  <c r="P8" i="108" l="1"/>
  <c r="P5" i="108"/>
  <c r="O8" i="108" l="1"/>
  <c r="O5" i="108"/>
  <c r="N8" i="108" l="1"/>
  <c r="N5" i="108"/>
  <c r="M8" i="108" l="1"/>
  <c r="M5" i="108"/>
  <c r="L8" i="108" l="1"/>
  <c r="L5" i="108"/>
  <c r="K8" i="108" l="1"/>
  <c r="K5" i="108"/>
  <c r="J8" i="108" l="1"/>
  <c r="J5" i="108"/>
  <c r="I8" i="108" l="1"/>
  <c r="I5" i="108"/>
  <c r="H8" i="108" l="1"/>
  <c r="H5" i="108"/>
  <c r="G8" i="108"/>
  <c r="G5" i="108"/>
  <c r="F8" i="108" l="1"/>
  <c r="F5" i="108"/>
  <c r="E8" i="108" l="1"/>
  <c r="E5" i="108"/>
  <c r="D8" i="108" l="1"/>
  <c r="D5" i="108"/>
  <c r="C8" i="108" l="1"/>
  <c r="B8" i="108"/>
  <c r="B5" i="108"/>
  <c r="C5" i="108"/>
  <c r="AJ4" i="108"/>
  <c r="AI4" i="108"/>
  <c r="AI8" i="108" l="1"/>
  <c r="CI10" i="9" s="1"/>
  <c r="CT11" i="9" s="1"/>
  <c r="AI5" i="108"/>
  <c r="AI9" i="108"/>
  <c r="AF8" i="107"/>
  <c r="AF5" i="107"/>
  <c r="AE8" i="107" l="1"/>
  <c r="AE5" i="107"/>
  <c r="AD8" i="107" l="1"/>
  <c r="AD5" i="107"/>
  <c r="AC8" i="107"/>
  <c r="AC5" i="107"/>
  <c r="AB8" i="107" l="1"/>
  <c r="AB5" i="107"/>
  <c r="AA8" i="107" l="1"/>
  <c r="AA5" i="107"/>
  <c r="Z8" i="107" l="1"/>
  <c r="Z5" i="107"/>
  <c r="Y8" i="107" l="1"/>
  <c r="Y5" i="107"/>
  <c r="X8" i="107" l="1"/>
  <c r="X5" i="107"/>
  <c r="W8" i="107" l="1"/>
  <c r="W5" i="107"/>
  <c r="V8" i="107" l="1"/>
  <c r="V5" i="107"/>
  <c r="U8" i="107" l="1"/>
  <c r="U5" i="107"/>
  <c r="T8" i="107" l="1"/>
  <c r="T5" i="107"/>
  <c r="S8" i="107" l="1"/>
  <c r="S5" i="107"/>
  <c r="R8" i="107" l="1"/>
  <c r="R5" i="107"/>
  <c r="Q8" i="107" l="1"/>
  <c r="Q5" i="107"/>
  <c r="P8" i="107" l="1"/>
  <c r="P5" i="107"/>
  <c r="O8" i="107" l="1"/>
  <c r="O5" i="107"/>
  <c r="N8" i="107" l="1"/>
  <c r="N5" i="107"/>
  <c r="M8" i="107" l="1"/>
  <c r="M5" i="107"/>
  <c r="L8" i="107" l="1"/>
  <c r="L5" i="107"/>
  <c r="K8" i="107" l="1"/>
  <c r="K5" i="107"/>
  <c r="J8" i="107" l="1"/>
  <c r="J5" i="107"/>
  <c r="I8" i="107" l="1"/>
  <c r="I5" i="107"/>
  <c r="H8" i="107" l="1"/>
  <c r="H5" i="107"/>
  <c r="G8" i="107" l="1"/>
  <c r="G5" i="107"/>
  <c r="F8" i="107" l="1"/>
  <c r="F5" i="107"/>
  <c r="E8" i="107" l="1"/>
  <c r="E5" i="107"/>
  <c r="D8" i="107" l="1"/>
  <c r="D5" i="107"/>
  <c r="B8" i="107" l="1"/>
  <c r="B5" i="107"/>
  <c r="C8" i="107"/>
  <c r="C5" i="107"/>
  <c r="AI5" i="107"/>
  <c r="AJ4" i="107"/>
  <c r="AI4" i="107"/>
  <c r="AI8" i="107" l="1"/>
  <c r="CH10" i="9" s="1"/>
  <c r="CS11" i="9" s="1"/>
  <c r="AI9" i="107"/>
  <c r="AG8" i="106"/>
  <c r="AG5" i="106"/>
  <c r="AF8" i="106" l="1"/>
  <c r="AF5" i="106"/>
  <c r="AE8" i="106" l="1"/>
  <c r="AE5" i="106"/>
  <c r="AD8" i="106" l="1"/>
  <c r="AD5" i="106"/>
  <c r="AC8" i="106" l="1"/>
  <c r="AC5" i="106"/>
  <c r="AB8" i="106" l="1"/>
  <c r="AA8" i="106"/>
  <c r="AB5" i="106"/>
  <c r="AA5" i="106"/>
  <c r="Z8" i="106" l="1"/>
  <c r="Z5" i="106"/>
  <c r="Y8" i="106" l="1"/>
  <c r="Y5" i="106"/>
  <c r="X8" i="106" l="1"/>
  <c r="X5" i="106"/>
  <c r="W8" i="106" l="1"/>
  <c r="W5" i="106"/>
  <c r="V8" i="106" l="1"/>
  <c r="V5" i="106"/>
  <c r="U8" i="106"/>
  <c r="U5" i="106"/>
  <c r="T8" i="106"/>
  <c r="T5" i="106"/>
  <c r="S8" i="106"/>
  <c r="S5" i="106"/>
  <c r="R8" i="106" l="1"/>
  <c r="R5" i="106"/>
  <c r="Q8" i="106" l="1"/>
  <c r="Q5" i="106"/>
  <c r="P8" i="106" l="1"/>
  <c r="P5" i="106"/>
  <c r="O8" i="106" l="1"/>
  <c r="O5" i="106"/>
  <c r="N8" i="106"/>
  <c r="N5" i="106"/>
  <c r="M8" i="106"/>
  <c r="M5" i="106"/>
  <c r="L8" i="106" l="1"/>
  <c r="L5" i="106"/>
  <c r="K8" i="106" l="1"/>
  <c r="K5" i="106"/>
  <c r="J8" i="106" l="1"/>
  <c r="J5" i="106"/>
  <c r="I8" i="106" l="1"/>
  <c r="I5" i="106"/>
  <c r="H8" i="106" l="1"/>
  <c r="H5" i="106"/>
  <c r="G8" i="106" l="1"/>
  <c r="G5" i="106"/>
  <c r="F8" i="106" l="1"/>
  <c r="F5" i="106"/>
  <c r="E8" i="106" l="1"/>
  <c r="E5" i="106"/>
  <c r="D8" i="106" l="1"/>
  <c r="D5" i="106"/>
  <c r="B8" i="106" l="1"/>
  <c r="B5" i="106"/>
  <c r="C8" i="106"/>
  <c r="C5" i="106"/>
  <c r="AI5" i="106" s="1"/>
  <c r="AJ4" i="106"/>
  <c r="AI4" i="106"/>
  <c r="AI8" i="106" l="1"/>
  <c r="CG10" i="9" s="1"/>
  <c r="CR11" i="9" s="1"/>
  <c r="AI9" i="106"/>
  <c r="AF8" i="105"/>
  <c r="AF5" i="105"/>
  <c r="AE8" i="105" l="1"/>
  <c r="AE5" i="105"/>
  <c r="AD8" i="105" l="1"/>
  <c r="AD5" i="105"/>
  <c r="AC8" i="105" l="1"/>
  <c r="AC5" i="105"/>
  <c r="AB8" i="105" l="1"/>
  <c r="AB5" i="105"/>
  <c r="AA8" i="105" l="1"/>
  <c r="AA5" i="105"/>
  <c r="Z8" i="105" l="1"/>
  <c r="Z5" i="105"/>
  <c r="Y8" i="105" l="1"/>
  <c r="Y5" i="105"/>
  <c r="X8" i="105" l="1"/>
  <c r="X5" i="105"/>
  <c r="W8" i="105" l="1"/>
  <c r="W5" i="105"/>
  <c r="V8" i="105" l="1"/>
  <c r="V5" i="105"/>
  <c r="U8" i="105" l="1"/>
  <c r="U5" i="105"/>
  <c r="T8" i="105" l="1"/>
  <c r="T5" i="105"/>
  <c r="S8" i="105" l="1"/>
  <c r="S5" i="105"/>
  <c r="R8" i="105" l="1"/>
  <c r="R5" i="105"/>
  <c r="Q8" i="105" l="1"/>
  <c r="Q5" i="105"/>
  <c r="P8" i="105"/>
  <c r="P5" i="105"/>
  <c r="O8" i="105" l="1"/>
  <c r="O5" i="105"/>
  <c r="N8" i="105" l="1"/>
  <c r="N5" i="105"/>
  <c r="M8" i="105" l="1"/>
  <c r="M5" i="105"/>
  <c r="L5" i="105" l="1"/>
  <c r="L8" i="105"/>
  <c r="K8" i="105" l="1"/>
  <c r="K5" i="105"/>
  <c r="J8" i="105" l="1"/>
  <c r="J5" i="105"/>
  <c r="I8" i="105" l="1"/>
  <c r="I5" i="105"/>
  <c r="H8" i="105" l="1"/>
  <c r="H5" i="105"/>
  <c r="G8" i="105" l="1"/>
  <c r="G5" i="105"/>
  <c r="F8" i="105" l="1"/>
  <c r="F5" i="105"/>
  <c r="E8" i="105" l="1"/>
  <c r="E5" i="105"/>
  <c r="D8" i="105" l="1"/>
  <c r="D5" i="105"/>
  <c r="B8" i="105" l="1"/>
  <c r="B5" i="105"/>
  <c r="C8" i="105"/>
  <c r="C5" i="105"/>
  <c r="AJ4" i="105"/>
  <c r="AI4" i="105"/>
  <c r="AI8" i="105" l="1"/>
  <c r="CF10" i="9" s="1"/>
  <c r="CQ11" i="9" s="1"/>
  <c r="AI5" i="105"/>
  <c r="AI9" i="105"/>
  <c r="AG8" i="104"/>
  <c r="AG5" i="104"/>
  <c r="AF8" i="104" l="1"/>
  <c r="AF5" i="104"/>
  <c r="AE8" i="104" l="1"/>
  <c r="AE5" i="104"/>
  <c r="AD8" i="104" l="1"/>
  <c r="AD5" i="104"/>
  <c r="AC8" i="104" l="1"/>
  <c r="AC5" i="104"/>
  <c r="AB8" i="104"/>
  <c r="AB5" i="104"/>
  <c r="AA8" i="104" l="1"/>
  <c r="AA5" i="104"/>
  <c r="Z8" i="104" l="1"/>
  <c r="Z5" i="104"/>
  <c r="Y8" i="104" l="1"/>
  <c r="Y5" i="104"/>
  <c r="X8" i="104" l="1"/>
  <c r="X5" i="104"/>
  <c r="W8" i="104" l="1"/>
  <c r="W5" i="104"/>
  <c r="V8" i="104" l="1"/>
  <c r="V5" i="104"/>
  <c r="U8" i="104" l="1"/>
  <c r="U5" i="104"/>
  <c r="T8" i="104" l="1"/>
  <c r="T5" i="104"/>
  <c r="S8" i="104" l="1"/>
  <c r="S5" i="104"/>
  <c r="R8" i="104" l="1"/>
  <c r="R5" i="104"/>
  <c r="Q8" i="104" l="1"/>
  <c r="Q5" i="104"/>
  <c r="P8" i="104" l="1"/>
  <c r="P5" i="104"/>
  <c r="O8" i="104" l="1"/>
  <c r="O5" i="104"/>
  <c r="N8" i="104" l="1"/>
  <c r="N5" i="104"/>
  <c r="M8" i="104" l="1"/>
  <c r="M5" i="104"/>
  <c r="L8" i="104" l="1"/>
  <c r="L5" i="104"/>
  <c r="K8" i="104" l="1"/>
  <c r="K5" i="104"/>
  <c r="J8" i="104" l="1"/>
  <c r="J5" i="104"/>
  <c r="I8" i="104" l="1"/>
  <c r="I5" i="104"/>
  <c r="H8" i="104" l="1"/>
  <c r="H5" i="104"/>
  <c r="G8" i="104" l="1"/>
  <c r="G5" i="104"/>
  <c r="F8" i="104" l="1"/>
  <c r="F5" i="104"/>
  <c r="E8" i="104" l="1"/>
  <c r="E5" i="104"/>
  <c r="D8" i="104" l="1"/>
  <c r="D5" i="104"/>
  <c r="B8" i="104" l="1"/>
  <c r="B5" i="104"/>
  <c r="C8" i="104"/>
  <c r="C5" i="104"/>
  <c r="AI5" i="104"/>
  <c r="AJ4" i="104"/>
  <c r="AI4" i="104"/>
  <c r="AI8" i="104" l="1"/>
  <c r="CE10" i="9" s="1"/>
  <c r="CP11" i="9" s="1"/>
  <c r="AI9" i="104"/>
  <c r="AG8" i="103"/>
  <c r="AG5" i="103"/>
  <c r="AF8" i="103" l="1"/>
  <c r="AF5" i="103"/>
  <c r="AE8" i="103" l="1"/>
  <c r="AE5" i="103"/>
  <c r="AD8" i="103" l="1"/>
  <c r="AD5" i="103"/>
  <c r="AC8" i="103" l="1"/>
  <c r="AC5" i="103"/>
  <c r="AB8" i="103" l="1"/>
  <c r="AB5" i="103"/>
  <c r="AA8" i="103" l="1"/>
  <c r="AA5" i="103"/>
  <c r="Z8" i="103" l="1"/>
  <c r="Z5" i="103"/>
  <c r="Y8" i="103" l="1"/>
  <c r="Y5" i="103"/>
  <c r="X8" i="103" l="1"/>
  <c r="X5" i="103"/>
  <c r="W8" i="103" l="1"/>
  <c r="W5" i="103"/>
  <c r="V5" i="103" l="1"/>
  <c r="V8" i="103"/>
  <c r="U8" i="103" l="1"/>
  <c r="U5" i="103"/>
  <c r="T8" i="103" l="1"/>
  <c r="T5" i="103"/>
  <c r="S8" i="103" l="1"/>
  <c r="S5" i="103"/>
  <c r="R8" i="103" l="1"/>
  <c r="R5" i="103"/>
  <c r="Q8" i="103" l="1"/>
  <c r="Q5" i="103"/>
  <c r="P8" i="103" l="1"/>
  <c r="P5" i="103"/>
  <c r="O8" i="103" l="1"/>
  <c r="O5" i="103"/>
  <c r="N8" i="103" l="1"/>
  <c r="N5" i="103"/>
  <c r="M8" i="103" l="1"/>
  <c r="M5" i="103"/>
  <c r="L8" i="103" l="1"/>
  <c r="L5" i="103"/>
  <c r="K8" i="103" l="1"/>
  <c r="K5" i="103"/>
  <c r="J8" i="103" l="1"/>
  <c r="J5" i="103"/>
  <c r="I8" i="103" l="1"/>
  <c r="I5" i="103"/>
  <c r="H8" i="103" l="1"/>
  <c r="H5" i="103"/>
  <c r="G8" i="103" l="1"/>
  <c r="G5" i="103"/>
  <c r="F8" i="103" l="1"/>
  <c r="F5" i="103"/>
  <c r="E8" i="103" l="1"/>
  <c r="E5" i="103"/>
  <c r="D8" i="103" l="1"/>
  <c r="D5" i="103"/>
  <c r="C8" i="103" l="1"/>
  <c r="C5" i="103"/>
  <c r="B8" i="103"/>
  <c r="B5" i="103"/>
  <c r="AJ4" i="103"/>
  <c r="AI4" i="103"/>
  <c r="AI5" i="103" l="1"/>
  <c r="AI8" i="103"/>
  <c r="CD10" i="9" s="1"/>
  <c r="AI9" i="103"/>
  <c r="AF8" i="102"/>
  <c r="AF5" i="102"/>
  <c r="CO11" i="9" l="1"/>
  <c r="CG13" i="9"/>
  <c r="AE8" i="102"/>
  <c r="AE5" i="102"/>
  <c r="AD8" i="102" l="1"/>
  <c r="AD5" i="102"/>
  <c r="AC8" i="102" l="1"/>
  <c r="AC5" i="102"/>
  <c r="AB8" i="102" l="1"/>
  <c r="AB5" i="102"/>
  <c r="AA8" i="102" l="1"/>
  <c r="AA5" i="102"/>
  <c r="Z8" i="102" l="1"/>
  <c r="Z5" i="102"/>
  <c r="Y8" i="102" l="1"/>
  <c r="Y5" i="102"/>
  <c r="X8" i="102" l="1"/>
  <c r="X5" i="102"/>
  <c r="W8" i="102" l="1"/>
  <c r="W5" i="102"/>
  <c r="V8" i="102" l="1"/>
  <c r="V5" i="102"/>
  <c r="U8" i="102" l="1"/>
  <c r="U5" i="102"/>
  <c r="T8" i="102" l="1"/>
  <c r="T5" i="102"/>
  <c r="S8" i="102" l="1"/>
  <c r="S5" i="102"/>
  <c r="R8" i="102" l="1"/>
  <c r="R5" i="102"/>
  <c r="Q8" i="102" l="1"/>
  <c r="Q5" i="102"/>
  <c r="P8" i="102" l="1"/>
  <c r="P5" i="102"/>
  <c r="O8" i="102" l="1"/>
  <c r="O5" i="102"/>
  <c r="N8" i="102" l="1"/>
  <c r="N5" i="102"/>
  <c r="M8" i="102" l="1"/>
  <c r="M5" i="102"/>
  <c r="L8" i="102" l="1"/>
  <c r="L5" i="102"/>
  <c r="K8" i="102" l="1"/>
  <c r="K5" i="102"/>
  <c r="J8" i="102" l="1"/>
  <c r="J5" i="102"/>
  <c r="I8" i="102" l="1"/>
  <c r="I5" i="102"/>
  <c r="H8" i="102" l="1"/>
  <c r="H5" i="102"/>
  <c r="G8" i="102" l="1"/>
  <c r="G5" i="102"/>
  <c r="F8" i="102" l="1"/>
  <c r="F5" i="102"/>
  <c r="E8" i="102" l="1"/>
  <c r="E5" i="102"/>
  <c r="D8" i="102" l="1"/>
  <c r="D5" i="102"/>
  <c r="B8" i="102" l="1"/>
  <c r="B5" i="102"/>
  <c r="C8" i="102"/>
  <c r="C5" i="102"/>
  <c r="AI5" i="102"/>
  <c r="AJ4" i="102"/>
  <c r="AI4" i="102"/>
  <c r="AI8" i="102" l="1"/>
  <c r="CC10" i="9" s="1"/>
  <c r="CN11" i="9" s="1"/>
  <c r="AI9" i="102"/>
  <c r="AG8" i="101"/>
  <c r="AG5" i="101"/>
  <c r="AF8" i="101" l="1"/>
  <c r="AF5" i="101"/>
  <c r="AE8" i="101" l="1"/>
  <c r="AE5" i="101"/>
  <c r="AD8" i="101" l="1"/>
  <c r="AD5" i="101"/>
  <c r="AC8" i="101" l="1"/>
  <c r="AC5" i="101"/>
  <c r="AB8" i="101" l="1"/>
  <c r="AB5" i="101"/>
  <c r="AA8" i="101" l="1"/>
  <c r="AA5" i="101"/>
  <c r="Z8" i="101" l="1"/>
  <c r="Z5" i="101"/>
  <c r="Y8" i="101" l="1"/>
  <c r="Y5" i="101"/>
  <c r="X8" i="101" l="1"/>
  <c r="X5" i="101"/>
  <c r="W8" i="101" l="1"/>
  <c r="W5" i="101"/>
  <c r="V8" i="101" l="1"/>
  <c r="V5" i="101"/>
  <c r="U8" i="101" l="1"/>
  <c r="U5" i="101"/>
  <c r="T8" i="101" l="1"/>
  <c r="T5" i="101"/>
  <c r="S8" i="101" l="1"/>
  <c r="S5" i="101"/>
  <c r="R8" i="101" l="1"/>
  <c r="R5" i="101"/>
  <c r="Q8" i="101" l="1"/>
  <c r="Q5" i="101"/>
  <c r="P8" i="101" l="1"/>
  <c r="P5" i="101"/>
  <c r="O8" i="101" l="1"/>
  <c r="O5" i="101"/>
  <c r="N8" i="101" l="1"/>
  <c r="N5" i="101"/>
  <c r="M8" i="101" l="1"/>
  <c r="M5" i="101"/>
  <c r="L8" i="101" l="1"/>
  <c r="L5" i="101"/>
  <c r="K8" i="101" l="1"/>
  <c r="K5" i="101"/>
  <c r="J8" i="101" l="1"/>
  <c r="J5" i="101"/>
  <c r="I8" i="101" l="1"/>
  <c r="I5" i="101"/>
  <c r="H8" i="101" l="1"/>
  <c r="H5" i="101"/>
  <c r="G8" i="101" l="1"/>
  <c r="G5" i="101"/>
  <c r="F8" i="101" l="1"/>
  <c r="F5" i="101"/>
  <c r="E8" i="101" l="1"/>
  <c r="E5" i="101"/>
  <c r="D8" i="101" l="1"/>
  <c r="D5" i="101"/>
  <c r="C8" i="101" l="1"/>
  <c r="C5" i="101"/>
  <c r="B8" i="101"/>
  <c r="B5" i="101"/>
  <c r="AI7" i="101"/>
  <c r="AI5" i="101"/>
  <c r="AJ4" i="101"/>
  <c r="AI4" i="101"/>
  <c r="AI8" i="101" l="1"/>
  <c r="CB10" i="9" s="1"/>
  <c r="CM11" i="9" s="1"/>
  <c r="AI9" i="101"/>
  <c r="AF8" i="100"/>
  <c r="AF5" i="100"/>
  <c r="AE8" i="100" l="1"/>
  <c r="AE5" i="100"/>
  <c r="AD8" i="100" l="1"/>
  <c r="AD5" i="100"/>
  <c r="AC8" i="100" l="1"/>
  <c r="AC5" i="100"/>
  <c r="AB8" i="100" l="1"/>
  <c r="AB5" i="100"/>
  <c r="AA8" i="100" l="1"/>
  <c r="AA5" i="100"/>
  <c r="Z8" i="100" l="1"/>
  <c r="Z5" i="100"/>
  <c r="Y8" i="100" l="1"/>
  <c r="Y5" i="100"/>
  <c r="X8" i="100" l="1"/>
  <c r="X5" i="100"/>
  <c r="W8" i="100" l="1"/>
  <c r="W5" i="100"/>
  <c r="V8" i="100" l="1"/>
  <c r="V5" i="100"/>
  <c r="U8" i="100" l="1"/>
  <c r="U5" i="100"/>
  <c r="T8" i="100" l="1"/>
  <c r="T5" i="100"/>
  <c r="S8" i="100" l="1"/>
  <c r="S5" i="100"/>
  <c r="R8" i="100" l="1"/>
  <c r="R5" i="100"/>
  <c r="Q8" i="100" l="1"/>
  <c r="Q5" i="100"/>
  <c r="P8" i="100" l="1"/>
  <c r="P5" i="100"/>
  <c r="O8" i="100" l="1"/>
  <c r="O5" i="100"/>
  <c r="N8" i="100" l="1"/>
  <c r="N5" i="100"/>
  <c r="M8" i="100" l="1"/>
  <c r="M5" i="100"/>
  <c r="L8" i="100" l="1"/>
  <c r="L5" i="100"/>
  <c r="K8" i="100" l="1"/>
  <c r="K5" i="100"/>
  <c r="J8" i="100" l="1"/>
  <c r="J5" i="100"/>
  <c r="I8" i="100" l="1"/>
  <c r="I5" i="100"/>
  <c r="E8" i="100" l="1"/>
  <c r="D8" i="100"/>
  <c r="H8" i="100"/>
  <c r="G8" i="100"/>
  <c r="H5" i="100"/>
  <c r="G5" i="100" l="1"/>
  <c r="F5" i="100" l="1"/>
  <c r="E5" i="100" l="1"/>
  <c r="D5" i="100" l="1"/>
  <c r="C9" i="100" l="1"/>
  <c r="AI8" i="100"/>
  <c r="CA10" i="9" s="1"/>
  <c r="CL11" i="9" s="1"/>
  <c r="AI7" i="100"/>
  <c r="C5" i="100"/>
  <c r="AI5" i="100" s="1"/>
  <c r="AJ4" i="100"/>
  <c r="AI4" i="100"/>
  <c r="AI9" i="100" l="1"/>
  <c r="AG9" i="99"/>
  <c r="AG5" i="99"/>
  <c r="AF9" i="99" l="1"/>
  <c r="AF5" i="99"/>
  <c r="AE9" i="99" l="1"/>
  <c r="AE5" i="99"/>
  <c r="AD9" i="99" l="1"/>
  <c r="AD5" i="99"/>
  <c r="AC9" i="99" l="1"/>
  <c r="AC5" i="99"/>
  <c r="AB9" i="99" l="1"/>
  <c r="AB5" i="99"/>
  <c r="AA9" i="99" l="1"/>
  <c r="AA5" i="99"/>
  <c r="Z9" i="99" l="1"/>
  <c r="Z5" i="99"/>
  <c r="Y9" i="99" l="1"/>
  <c r="Y5" i="99"/>
  <c r="X9" i="99" l="1"/>
  <c r="X5" i="99"/>
  <c r="W9" i="99" l="1"/>
  <c r="W5" i="99"/>
  <c r="V9" i="99" l="1"/>
  <c r="V5" i="99"/>
  <c r="U9" i="99" l="1"/>
  <c r="U5" i="99"/>
  <c r="T9" i="99" l="1"/>
  <c r="T5" i="99"/>
  <c r="S5" i="99" l="1"/>
  <c r="S9" i="99"/>
  <c r="R9" i="99" l="1"/>
  <c r="R5" i="99"/>
  <c r="Q9" i="99" l="1"/>
  <c r="Q5" i="99"/>
  <c r="P9" i="99" l="1"/>
  <c r="P5" i="99"/>
  <c r="O9" i="99" l="1"/>
  <c r="O5" i="99"/>
  <c r="N9" i="99" l="1"/>
  <c r="N5" i="99"/>
  <c r="M9" i="99" l="1"/>
  <c r="M5" i="99"/>
  <c r="L9" i="99" l="1"/>
  <c r="L5" i="99"/>
  <c r="K9" i="99" l="1"/>
  <c r="K5" i="99"/>
  <c r="J9" i="99" l="1"/>
  <c r="J5" i="99"/>
  <c r="I9" i="99" l="1"/>
  <c r="I5" i="99"/>
  <c r="H9" i="99"/>
  <c r="H5" i="99"/>
  <c r="G9" i="99" l="1"/>
  <c r="G5" i="99"/>
  <c r="F9" i="99" l="1"/>
  <c r="F5" i="99"/>
  <c r="E9" i="99" l="1"/>
  <c r="E5" i="99"/>
  <c r="D9" i="99" l="1"/>
  <c r="D5" i="99"/>
  <c r="C9" i="99" l="1"/>
  <c r="AI8" i="99"/>
  <c r="AI7" i="99"/>
  <c r="BZ10" i="9" s="1"/>
  <c r="CK11" i="9" s="1"/>
  <c r="C5" i="99"/>
  <c r="AI5" i="99" s="1"/>
  <c r="AJ4" i="99"/>
  <c r="AI4" i="99"/>
  <c r="AI9" i="99" l="1"/>
  <c r="AD9" i="98"/>
  <c r="AD5" i="98"/>
  <c r="AC9" i="98" l="1"/>
  <c r="AC5" i="98"/>
  <c r="AB9" i="98" l="1"/>
  <c r="AB5" i="98"/>
  <c r="AA9" i="98" l="1"/>
  <c r="AA5" i="98"/>
  <c r="Z9" i="98" l="1"/>
  <c r="Z5" i="98"/>
  <c r="Y9" i="98" l="1"/>
  <c r="Y5" i="98"/>
  <c r="X9" i="98" l="1"/>
  <c r="X5" i="98"/>
  <c r="W9" i="98" l="1"/>
  <c r="W5" i="98"/>
  <c r="V9" i="98" l="1"/>
  <c r="V5" i="98"/>
  <c r="U9" i="98" l="1"/>
  <c r="U5" i="98"/>
  <c r="T9" i="98" l="1"/>
  <c r="T5" i="98"/>
  <c r="S9" i="98" l="1"/>
  <c r="S5" i="98"/>
  <c r="R9" i="98" l="1"/>
  <c r="R5" i="98"/>
  <c r="Q9" i="98" l="1"/>
  <c r="Q5" i="98"/>
  <c r="P9" i="98" l="1"/>
  <c r="P5" i="98"/>
  <c r="O9" i="98" l="1"/>
  <c r="O5" i="98"/>
  <c r="N9" i="98" l="1"/>
  <c r="N5" i="98"/>
  <c r="M9" i="98" l="1"/>
  <c r="M5" i="98"/>
  <c r="L9" i="98" l="1"/>
  <c r="L5" i="98"/>
  <c r="K9" i="98" l="1"/>
  <c r="K5" i="98"/>
  <c r="J9" i="98" l="1"/>
  <c r="J5" i="98"/>
  <c r="I9" i="98" l="1"/>
  <c r="I5" i="98"/>
  <c r="H9" i="98" l="1"/>
  <c r="H5" i="98"/>
  <c r="G9" i="98" l="1"/>
  <c r="G5" i="98"/>
  <c r="F9" i="98" l="1"/>
  <c r="F5" i="98"/>
  <c r="E5" i="98" l="1"/>
  <c r="D9" i="98" l="1"/>
  <c r="D5" i="98"/>
  <c r="B9" i="98" l="1"/>
  <c r="B5" i="98"/>
  <c r="C9" i="98"/>
  <c r="AI8" i="98"/>
  <c r="AI7" i="98"/>
  <c r="BY10" i="9" s="1"/>
  <c r="CJ11" i="9" s="1"/>
  <c r="C5" i="98"/>
  <c r="AI5" i="98" s="1"/>
  <c r="AJ4" i="98"/>
  <c r="AI4" i="98"/>
  <c r="AI9" i="98" l="1"/>
  <c r="AG9" i="97"/>
  <c r="AG5" i="97"/>
  <c r="AF9" i="97" l="1"/>
  <c r="AF5" i="97"/>
  <c r="AE9" i="97" l="1"/>
  <c r="AE5" i="97"/>
  <c r="AD9" i="97" l="1"/>
  <c r="AD5" i="97"/>
  <c r="AC9" i="97" l="1"/>
  <c r="AC5" i="97"/>
  <c r="AB9" i="97" l="1"/>
  <c r="AB5" i="97"/>
  <c r="AA9" i="97" l="1"/>
  <c r="AA5" i="97"/>
  <c r="Z9" i="97" l="1"/>
  <c r="Z5" i="97"/>
  <c r="Y9" i="97" l="1"/>
  <c r="Y5" i="97"/>
  <c r="X9" i="97" l="1"/>
  <c r="X5" i="97"/>
  <c r="W9" i="97" l="1"/>
  <c r="W5" i="97"/>
  <c r="V9" i="97" l="1"/>
  <c r="V5" i="97"/>
  <c r="U9" i="97" l="1"/>
  <c r="U5" i="97"/>
  <c r="T9" i="97"/>
  <c r="T5" i="97"/>
  <c r="S9" i="97" l="1"/>
  <c r="S5" i="97"/>
  <c r="R9" i="97" l="1"/>
  <c r="R5" i="97"/>
  <c r="Q9" i="97" l="1"/>
  <c r="Q5" i="97"/>
  <c r="P9" i="97" l="1"/>
  <c r="P5" i="97"/>
  <c r="O5" i="97" l="1"/>
  <c r="N9" i="97" l="1"/>
  <c r="N5" i="97"/>
  <c r="M9" i="97" l="1"/>
  <c r="M5" i="97"/>
  <c r="L9" i="97" l="1"/>
  <c r="L5" i="97"/>
  <c r="K9" i="97" l="1"/>
  <c r="K5" i="97"/>
  <c r="J9" i="97" l="1"/>
  <c r="J5" i="97"/>
  <c r="I9" i="97" l="1"/>
  <c r="I5" i="97"/>
  <c r="H9" i="97" l="1"/>
  <c r="H5" i="97"/>
  <c r="G5" i="97" l="1"/>
  <c r="F9" i="97" l="1"/>
  <c r="F5" i="97"/>
  <c r="E9" i="97" l="1"/>
  <c r="E5" i="97"/>
  <c r="D9" i="97" l="1"/>
  <c r="D5" i="97"/>
  <c r="C9" i="97" l="1"/>
  <c r="AI8" i="97"/>
  <c r="AI7" i="97"/>
  <c r="BX10" i="9" s="1"/>
  <c r="CI11" i="9" s="1"/>
  <c r="C5" i="97"/>
  <c r="AI5" i="97" s="1"/>
  <c r="AJ4" i="97"/>
  <c r="AI4" i="97"/>
  <c r="AI9" i="97" l="1"/>
  <c r="AG9" i="96"/>
  <c r="AG5" i="96"/>
  <c r="AF9" i="96" l="1"/>
  <c r="AF5" i="96"/>
  <c r="AE9" i="96" l="1"/>
  <c r="AE5" i="96"/>
  <c r="AD9" i="96" l="1"/>
  <c r="AD5" i="96"/>
  <c r="AC9" i="96" l="1"/>
  <c r="AC5" i="96"/>
  <c r="AB9" i="96" l="1"/>
  <c r="AB5" i="96"/>
  <c r="AA9" i="96" l="1"/>
  <c r="AA5" i="96"/>
  <c r="Y5" i="96" l="1"/>
  <c r="Z5" i="96"/>
  <c r="Y9" i="96" l="1"/>
  <c r="X9" i="96" l="1"/>
  <c r="X5" i="96"/>
  <c r="W9" i="96" l="1"/>
  <c r="W5" i="96"/>
  <c r="V9" i="96" l="1"/>
  <c r="V5" i="96"/>
  <c r="U9" i="96" l="1"/>
  <c r="U5" i="96"/>
  <c r="T9" i="96" l="1"/>
  <c r="T5" i="96"/>
  <c r="S9" i="96" l="1"/>
  <c r="S5" i="96"/>
  <c r="R9" i="96" l="1"/>
  <c r="R5" i="96"/>
  <c r="Q9" i="96" l="1"/>
  <c r="Q5" i="96"/>
  <c r="P9" i="96" l="1"/>
  <c r="P5" i="96"/>
  <c r="O9" i="96" l="1"/>
  <c r="O5" i="96"/>
  <c r="N9" i="96" l="1"/>
  <c r="N5" i="96"/>
  <c r="M9" i="96" l="1"/>
  <c r="M5" i="96"/>
  <c r="L9" i="96" l="1"/>
  <c r="L5" i="96"/>
  <c r="K9" i="96" l="1"/>
  <c r="K5" i="96"/>
  <c r="J9" i="96" l="1"/>
  <c r="J5" i="96"/>
  <c r="I9" i="96" l="1"/>
  <c r="I5" i="96"/>
  <c r="H9" i="96" l="1"/>
  <c r="H5" i="96"/>
  <c r="G5" i="96" l="1"/>
  <c r="G9" i="96"/>
  <c r="F9" i="96" l="1"/>
  <c r="F5" i="96"/>
  <c r="E9" i="96" l="1"/>
  <c r="E5" i="96"/>
  <c r="D9" i="96" l="1"/>
  <c r="D5" i="96"/>
  <c r="C9" i="96" l="1"/>
  <c r="AI8" i="96"/>
  <c r="AI7" i="96"/>
  <c r="BW10" i="9" s="1"/>
  <c r="CH11" i="9" s="1"/>
  <c r="C5" i="96"/>
  <c r="AI5" i="96" s="1"/>
  <c r="AJ4" i="96"/>
  <c r="AI4" i="96"/>
  <c r="AI9" i="96" l="1"/>
  <c r="AF9" i="95"/>
  <c r="AF5" i="95"/>
  <c r="AE9" i="95" l="1"/>
  <c r="AE5" i="95"/>
  <c r="AD9" i="95" l="1"/>
  <c r="AD5" i="95"/>
  <c r="AC9" i="95" l="1"/>
  <c r="AC5" i="95"/>
  <c r="AB9" i="95" l="1"/>
  <c r="AB5" i="95"/>
  <c r="AA9" i="95" l="1"/>
  <c r="AA5" i="95"/>
  <c r="Z9" i="95"/>
  <c r="Z5" i="95"/>
  <c r="Y9" i="95" l="1"/>
  <c r="Y5" i="95"/>
  <c r="X9" i="95" l="1"/>
  <c r="X5" i="95"/>
  <c r="W9" i="95" l="1"/>
  <c r="W5" i="95"/>
  <c r="V9" i="95" l="1"/>
  <c r="V5" i="95"/>
  <c r="U9" i="95" l="1"/>
  <c r="U5" i="95"/>
  <c r="T9" i="95" l="1"/>
  <c r="T5" i="95"/>
  <c r="S9" i="95" l="1"/>
  <c r="S5" i="95"/>
  <c r="R9" i="95" l="1"/>
  <c r="R5" i="95"/>
  <c r="Q9" i="95" l="1"/>
  <c r="Q5" i="95"/>
  <c r="P9" i="95" l="1"/>
  <c r="P5" i="95"/>
  <c r="O9" i="95" l="1"/>
  <c r="O5" i="95"/>
  <c r="N9" i="95" l="1"/>
  <c r="N5" i="95"/>
  <c r="M9" i="95" l="1"/>
  <c r="M5" i="95"/>
  <c r="L9" i="95" l="1"/>
  <c r="L5" i="95"/>
  <c r="K9" i="95" l="1"/>
  <c r="K5" i="95"/>
  <c r="J9" i="95" l="1"/>
  <c r="J5" i="95"/>
  <c r="I9" i="95" l="1"/>
  <c r="I5" i="95"/>
  <c r="H9" i="95" l="1"/>
  <c r="H5" i="95"/>
  <c r="G9" i="95" l="1"/>
  <c r="G5" i="95"/>
  <c r="F9" i="95" l="1"/>
  <c r="F5" i="95"/>
  <c r="E9" i="95" l="1"/>
  <c r="E5" i="95"/>
  <c r="D9" i="95" l="1"/>
  <c r="D5" i="95"/>
  <c r="C9" i="95" l="1"/>
  <c r="AI8" i="95"/>
  <c r="AI7" i="95"/>
  <c r="BV10" i="9" s="1"/>
  <c r="CG11" i="9" s="1"/>
  <c r="C5" i="95"/>
  <c r="AI5" i="95" s="1"/>
  <c r="AJ4" i="95"/>
  <c r="AI4" i="95"/>
  <c r="AI9" i="95" l="1"/>
  <c r="AG9" i="94"/>
  <c r="AG5" i="94"/>
  <c r="AF9" i="94" l="1"/>
  <c r="AF5" i="94"/>
  <c r="AE9" i="94" l="1"/>
  <c r="AE5" i="94"/>
  <c r="AD9" i="94" l="1"/>
  <c r="AD5" i="94"/>
  <c r="AC9" i="94" l="1"/>
  <c r="AC5" i="94"/>
  <c r="AB9" i="94" l="1"/>
  <c r="AB5" i="94"/>
  <c r="AA9" i="94" l="1"/>
  <c r="AA5" i="94"/>
  <c r="Z9" i="94" l="1"/>
  <c r="Z5" i="94"/>
  <c r="Y9" i="94" l="1"/>
  <c r="Y5" i="94"/>
  <c r="X9" i="94" l="1"/>
  <c r="X5" i="94"/>
  <c r="W9" i="94" l="1"/>
  <c r="W5" i="94"/>
  <c r="V9" i="94" l="1"/>
  <c r="V5" i="94"/>
  <c r="U9" i="94" l="1"/>
  <c r="U5" i="94"/>
  <c r="T9" i="94" l="1"/>
  <c r="T5" i="94"/>
  <c r="S9" i="94" l="1"/>
  <c r="S5" i="94"/>
  <c r="R9" i="94" l="1"/>
  <c r="R5" i="94"/>
  <c r="Q9" i="94" l="1"/>
  <c r="Q5" i="94"/>
  <c r="P9" i="94" l="1"/>
  <c r="P5" i="94"/>
  <c r="O9" i="94" l="1"/>
  <c r="O5" i="94"/>
  <c r="N9" i="94" l="1"/>
  <c r="N5" i="94"/>
  <c r="M9" i="94" l="1"/>
  <c r="M5" i="94"/>
  <c r="L9" i="94" l="1"/>
  <c r="L5" i="94"/>
  <c r="K5" i="94" l="1"/>
  <c r="K9" i="94"/>
  <c r="J9" i="94" l="1"/>
  <c r="I9" i="94"/>
  <c r="H9" i="94"/>
  <c r="J5" i="94"/>
  <c r="I5" i="94" l="1"/>
  <c r="H5" i="94" l="1"/>
  <c r="G9" i="94" l="1"/>
  <c r="G5" i="94"/>
  <c r="F9" i="94" l="1"/>
  <c r="F5" i="94"/>
  <c r="E9" i="94" l="1"/>
  <c r="E5" i="94"/>
  <c r="D9" i="94" l="1"/>
  <c r="D5" i="94"/>
  <c r="C9" i="94" l="1"/>
  <c r="AI8" i="94"/>
  <c r="AI7" i="94"/>
  <c r="BU10" i="9" s="1"/>
  <c r="CF11" i="9" s="1"/>
  <c r="C5" i="94"/>
  <c r="AI5" i="94" s="1"/>
  <c r="AJ4" i="94"/>
  <c r="AI4" i="94"/>
  <c r="AI9" i="94" l="1"/>
  <c r="AF9" i="93"/>
  <c r="AF5" i="93"/>
  <c r="AE5" i="93" l="1"/>
  <c r="AE9" i="93"/>
  <c r="AD9" i="93" l="1"/>
  <c r="AD5" i="93"/>
  <c r="AC9" i="93" l="1"/>
  <c r="AC5" i="93"/>
  <c r="AB9" i="93" l="1"/>
  <c r="AB5" i="93"/>
  <c r="AA5" i="93" l="1"/>
  <c r="AA9" i="93"/>
  <c r="Z9" i="93" l="1"/>
  <c r="Z5" i="93"/>
  <c r="Y9" i="93" l="1"/>
  <c r="Y5" i="93"/>
  <c r="X9" i="93" l="1"/>
  <c r="X5" i="93"/>
  <c r="W9" i="93" l="1"/>
  <c r="W5" i="93"/>
  <c r="V9" i="93"/>
  <c r="V5" i="93"/>
  <c r="U9" i="93" l="1"/>
  <c r="U5" i="93"/>
  <c r="T9" i="93" l="1"/>
  <c r="T5" i="93"/>
  <c r="S9" i="93" l="1"/>
  <c r="S5" i="93"/>
  <c r="R9" i="93" l="1"/>
  <c r="R5" i="93"/>
  <c r="Q9" i="93" l="1"/>
  <c r="Q5" i="93"/>
  <c r="P9" i="93" l="1"/>
  <c r="P5" i="93"/>
  <c r="O9" i="93" l="1"/>
  <c r="O5" i="93"/>
  <c r="N9" i="93" l="1"/>
  <c r="N5" i="93"/>
  <c r="M9" i="93"/>
  <c r="M5" i="93"/>
  <c r="L9" i="93"/>
  <c r="L5" i="93"/>
  <c r="K9" i="93"/>
  <c r="K5" i="93"/>
  <c r="J9" i="93"/>
  <c r="J5" i="93"/>
  <c r="I9" i="93"/>
  <c r="I5" i="93"/>
  <c r="H9" i="93"/>
  <c r="H5" i="93"/>
  <c r="G9" i="93"/>
  <c r="G5" i="93"/>
  <c r="F9" i="93"/>
  <c r="F5" i="93"/>
  <c r="E9" i="93"/>
  <c r="E5" i="93"/>
  <c r="D9" i="93"/>
  <c r="D5" i="93"/>
  <c r="C9" i="93"/>
  <c r="AI8" i="93"/>
  <c r="AI7" i="93"/>
  <c r="BT10" i="9" s="1"/>
  <c r="CE11" i="9" s="1"/>
  <c r="C5" i="93"/>
  <c r="AJ4" i="93"/>
  <c r="AI4" i="93"/>
  <c r="AG9" i="92"/>
  <c r="AF9" i="92"/>
  <c r="AE9" i="92"/>
  <c r="AD9" i="92"/>
  <c r="AC9" i="92"/>
  <c r="AB9" i="92"/>
  <c r="AA9" i="92"/>
  <c r="Z9" i="92"/>
  <c r="Y9" i="92"/>
  <c r="X9" i="92"/>
  <c r="W9" i="92"/>
  <c r="V9" i="92"/>
  <c r="AG5" i="92"/>
  <c r="AF5" i="92"/>
  <c r="AE5" i="92"/>
  <c r="AD5" i="92"/>
  <c r="AC5" i="92"/>
  <c r="AB5" i="92"/>
  <c r="AA5" i="92"/>
  <c r="Z5" i="92"/>
  <c r="Y5" i="92"/>
  <c r="X5" i="92"/>
  <c r="W5" i="92"/>
  <c r="V5" i="92"/>
  <c r="U9" i="92"/>
  <c r="U5" i="92"/>
  <c r="T9" i="92"/>
  <c r="T5" i="92"/>
  <c r="S9" i="92"/>
  <c r="S5" i="92"/>
  <c r="R9" i="92"/>
  <c r="R5" i="92"/>
  <c r="Q9" i="92"/>
  <c r="Q5" i="92"/>
  <c r="P9" i="92"/>
  <c r="P5" i="92"/>
  <c r="O9" i="92"/>
  <c r="O5" i="92"/>
  <c r="N9" i="92"/>
  <c r="N5" i="92"/>
  <c r="M9" i="92"/>
  <c r="M5" i="92"/>
  <c r="L9" i="92"/>
  <c r="L5" i="92"/>
  <c r="K9" i="92"/>
  <c r="K5" i="92"/>
  <c r="J9" i="92"/>
  <c r="J5" i="92"/>
  <c r="I9" i="92"/>
  <c r="I5" i="92"/>
  <c r="H9" i="92"/>
  <c r="H5" i="92"/>
  <c r="G9" i="92"/>
  <c r="G5" i="92"/>
  <c r="F9" i="92"/>
  <c r="F5" i="92"/>
  <c r="AI5" i="92" s="1"/>
  <c r="E9" i="92"/>
  <c r="E5" i="92"/>
  <c r="D9" i="92"/>
  <c r="D5" i="92"/>
  <c r="C5" i="92"/>
  <c r="C9" i="92"/>
  <c r="AI8" i="92"/>
  <c r="AI7" i="92"/>
  <c r="BS10" i="9" s="1"/>
  <c r="CD11" i="9" s="1"/>
  <c r="AJ4" i="92"/>
  <c r="AI4" i="92"/>
  <c r="AG9" i="91"/>
  <c r="AG5" i="91"/>
  <c r="AF5" i="91"/>
  <c r="AF9" i="91"/>
  <c r="AE9" i="91"/>
  <c r="AE5" i="91"/>
  <c r="AD9" i="91"/>
  <c r="AD5" i="91"/>
  <c r="AC9" i="91"/>
  <c r="AC5" i="91"/>
  <c r="AB9" i="91"/>
  <c r="AB5" i="91"/>
  <c r="AA9" i="91"/>
  <c r="AA5" i="91"/>
  <c r="Z9" i="91"/>
  <c r="Z5" i="91"/>
  <c r="Y9" i="91"/>
  <c r="Y5" i="91"/>
  <c r="X9" i="91"/>
  <c r="X5" i="91"/>
  <c r="W9" i="91"/>
  <c r="W5" i="91"/>
  <c r="V9" i="91"/>
  <c r="V5" i="91"/>
  <c r="U9" i="91"/>
  <c r="U5" i="91"/>
  <c r="T9" i="91"/>
  <c r="T5" i="91"/>
  <c r="S5" i="91"/>
  <c r="S9" i="91"/>
  <c r="R9" i="91"/>
  <c r="R5" i="91"/>
  <c r="Q9" i="91"/>
  <c r="Q5" i="91"/>
  <c r="P9" i="91"/>
  <c r="P5" i="91"/>
  <c r="O9" i="91"/>
  <c r="O5" i="91"/>
  <c r="N9" i="91"/>
  <c r="N5" i="91"/>
  <c r="M9" i="91"/>
  <c r="M5" i="91"/>
  <c r="L9" i="91"/>
  <c r="L5" i="91"/>
  <c r="K9" i="91"/>
  <c r="K5" i="91"/>
  <c r="J9" i="91"/>
  <c r="J5" i="91"/>
  <c r="I9" i="91"/>
  <c r="I5" i="91"/>
  <c r="H9" i="91"/>
  <c r="H5" i="91"/>
  <c r="G9" i="91"/>
  <c r="G5" i="91"/>
  <c r="F9" i="91"/>
  <c r="F5" i="91"/>
  <c r="E9" i="91"/>
  <c r="E5" i="91"/>
  <c r="D5" i="91"/>
  <c r="D9" i="91"/>
  <c r="C9" i="91"/>
  <c r="AI8" i="91"/>
  <c r="AI7" i="91"/>
  <c r="BR10" i="9" s="1"/>
  <c r="C5" i="91"/>
  <c r="AI5" i="91" s="1"/>
  <c r="AJ4" i="91"/>
  <c r="AI4" i="91"/>
  <c r="AF9" i="90"/>
  <c r="AF5" i="90"/>
  <c r="AE9" i="90"/>
  <c r="AE5" i="90"/>
  <c r="AD9" i="90"/>
  <c r="AD5" i="90"/>
  <c r="AC9" i="90"/>
  <c r="AC5" i="90"/>
  <c r="AB9" i="90"/>
  <c r="AB5" i="90"/>
  <c r="AA9" i="90"/>
  <c r="AA5" i="90"/>
  <c r="Z9" i="90"/>
  <c r="Z5" i="90"/>
  <c r="Y5" i="90"/>
  <c r="Y9" i="90"/>
  <c r="X9" i="90"/>
  <c r="X5" i="90"/>
  <c r="W9" i="90"/>
  <c r="W5" i="90"/>
  <c r="V9" i="90"/>
  <c r="V5" i="90"/>
  <c r="U9" i="90"/>
  <c r="U5" i="90"/>
  <c r="T9" i="90"/>
  <c r="T5" i="90"/>
  <c r="S9" i="90"/>
  <c r="S5" i="90"/>
  <c r="R9" i="90"/>
  <c r="R5" i="90"/>
  <c r="Q9" i="90"/>
  <c r="Q5" i="90"/>
  <c r="P9" i="90"/>
  <c r="P5" i="90"/>
  <c r="O9" i="90"/>
  <c r="O5" i="90"/>
  <c r="N9" i="90"/>
  <c r="N5" i="90"/>
  <c r="M9" i="90"/>
  <c r="M5" i="90"/>
  <c r="L9" i="90"/>
  <c r="L5" i="90"/>
  <c r="K9" i="90"/>
  <c r="K5" i="90"/>
  <c r="J9" i="90"/>
  <c r="J5" i="90"/>
  <c r="I9" i="90"/>
  <c r="I5" i="90"/>
  <c r="H9" i="90"/>
  <c r="H5" i="90"/>
  <c r="G9" i="90"/>
  <c r="G5" i="90"/>
  <c r="F9" i="90"/>
  <c r="F5" i="90"/>
  <c r="E9" i="90"/>
  <c r="E5" i="90"/>
  <c r="D9" i="90"/>
  <c r="D5" i="90"/>
  <c r="C9" i="90"/>
  <c r="AI8" i="90"/>
  <c r="AI7" i="90"/>
  <c r="BQ10" i="9" s="1"/>
  <c r="C5" i="90"/>
  <c r="AI5" i="90" s="1"/>
  <c r="AJ4" i="90"/>
  <c r="AI4" i="90"/>
  <c r="AG9" i="89"/>
  <c r="AG5" i="89"/>
  <c r="AF9" i="89"/>
  <c r="AF5" i="89"/>
  <c r="AE5" i="89"/>
  <c r="AD5" i="89"/>
  <c r="AC5" i="89"/>
  <c r="AB5" i="89"/>
  <c r="AA5" i="89"/>
  <c r="Z5" i="89"/>
  <c r="Y5" i="89"/>
  <c r="X5" i="89"/>
  <c r="W5" i="89"/>
  <c r="V5" i="89"/>
  <c r="U5" i="89"/>
  <c r="T5" i="89"/>
  <c r="S5" i="89"/>
  <c r="R5" i="89"/>
  <c r="Q5" i="89"/>
  <c r="P5" i="89"/>
  <c r="O5" i="89"/>
  <c r="N5" i="89"/>
  <c r="M5" i="89"/>
  <c r="L5" i="89"/>
  <c r="K5" i="89"/>
  <c r="J5" i="89"/>
  <c r="I5" i="89"/>
  <c r="AE9" i="89"/>
  <c r="AD9" i="89"/>
  <c r="AC9" i="89"/>
  <c r="AB9" i="89"/>
  <c r="AA9" i="89"/>
  <c r="Z9" i="89"/>
  <c r="Y9" i="89"/>
  <c r="X9" i="89"/>
  <c r="W9" i="89"/>
  <c r="V9" i="89"/>
  <c r="U9" i="89"/>
  <c r="T9" i="89"/>
  <c r="S9" i="89"/>
  <c r="R9" i="89"/>
  <c r="Q9" i="89"/>
  <c r="P9" i="89"/>
  <c r="O9" i="89"/>
  <c r="N9" i="89"/>
  <c r="M9" i="89"/>
  <c r="K9" i="89"/>
  <c r="J9" i="89"/>
  <c r="I9" i="89"/>
  <c r="H9" i="89"/>
  <c r="H5" i="89"/>
  <c r="G9" i="89"/>
  <c r="G5" i="89"/>
  <c r="F9" i="89"/>
  <c r="F5" i="89"/>
  <c r="E9" i="89"/>
  <c r="E5" i="89"/>
  <c r="D9" i="89"/>
  <c r="D5" i="89"/>
  <c r="B9" i="89"/>
  <c r="B5" i="89"/>
  <c r="AI5" i="89" s="1"/>
  <c r="C9" i="89"/>
  <c r="AI8" i="89"/>
  <c r="AI7" i="89"/>
  <c r="BP10" i="9" s="1"/>
  <c r="C5" i="89"/>
  <c r="AJ4" i="89"/>
  <c r="AI4" i="89"/>
  <c r="AF9" i="88"/>
  <c r="AF5" i="88"/>
  <c r="AE9" i="88"/>
  <c r="AE5" i="88"/>
  <c r="AD5" i="88"/>
  <c r="AC9" i="88"/>
  <c r="AC5" i="88"/>
  <c r="AB9" i="88"/>
  <c r="AB5" i="88"/>
  <c r="AA5" i="88"/>
  <c r="AA9" i="88"/>
  <c r="Z9" i="88"/>
  <c r="Z5" i="88"/>
  <c r="Y5" i="88"/>
  <c r="X5" i="88"/>
  <c r="W5" i="88"/>
  <c r="V5" i="88"/>
  <c r="U5" i="88"/>
  <c r="T5" i="88"/>
  <c r="S5" i="88"/>
  <c r="R5" i="88"/>
  <c r="Q5" i="88"/>
  <c r="P5" i="88"/>
  <c r="O5" i="88"/>
  <c r="N5" i="88"/>
  <c r="M5" i="88"/>
  <c r="L5" i="88"/>
  <c r="K5" i="88"/>
  <c r="J5" i="88"/>
  <c r="I5" i="88"/>
  <c r="H5" i="88"/>
  <c r="G5" i="88"/>
  <c r="F5" i="88"/>
  <c r="E5" i="88"/>
  <c r="Y9" i="88"/>
  <c r="X9" i="88"/>
  <c r="W9" i="88"/>
  <c r="V9" i="88"/>
  <c r="U9" i="88"/>
  <c r="T9" i="88"/>
  <c r="S9" i="88"/>
  <c r="R9" i="88"/>
  <c r="Q9" i="88"/>
  <c r="P9" i="88"/>
  <c r="O9" i="88"/>
  <c r="N9" i="88"/>
  <c r="M9" i="88"/>
  <c r="L9" i="88"/>
  <c r="K9" i="88"/>
  <c r="J9" i="88"/>
  <c r="I9" i="88"/>
  <c r="H9" i="88"/>
  <c r="G9" i="88"/>
  <c r="F9" i="88"/>
  <c r="E9" i="88"/>
  <c r="D9" i="88"/>
  <c r="D5" i="88"/>
  <c r="AI5" i="88" s="1"/>
  <c r="C9" i="88"/>
  <c r="C5" i="88"/>
  <c r="B9" i="88"/>
  <c r="B5" i="88"/>
  <c r="AI7" i="88"/>
  <c r="BO10" i="9" s="1"/>
  <c r="AI8" i="88"/>
  <c r="AG9" i="87"/>
  <c r="AG5" i="87"/>
  <c r="AF9" i="87"/>
  <c r="AF5" i="87"/>
  <c r="AE9" i="87"/>
  <c r="AE5" i="87"/>
  <c r="AD9" i="87"/>
  <c r="AD5" i="87"/>
  <c r="AC9" i="87"/>
  <c r="AC5" i="87"/>
  <c r="AB9" i="87"/>
  <c r="AB5" i="87"/>
  <c r="AA9" i="87"/>
  <c r="AA5" i="87"/>
  <c r="AI7" i="87"/>
  <c r="BN10" i="9" s="1"/>
  <c r="Z9" i="87"/>
  <c r="Z5" i="87"/>
  <c r="Y9" i="87"/>
  <c r="Y5" i="87"/>
  <c r="X9" i="87"/>
  <c r="X5" i="87"/>
  <c r="W9" i="87"/>
  <c r="W5" i="87"/>
  <c r="V9" i="87"/>
  <c r="V5" i="87"/>
  <c r="U9" i="87"/>
  <c r="U5" i="87"/>
  <c r="T9" i="87"/>
  <c r="T5" i="87"/>
  <c r="S9" i="87"/>
  <c r="S5" i="87"/>
  <c r="R9" i="87"/>
  <c r="R5" i="87"/>
  <c r="Q9" i="87"/>
  <c r="Q5" i="87"/>
  <c r="P9" i="87"/>
  <c r="P5" i="87"/>
  <c r="O9" i="87"/>
  <c r="O5" i="87"/>
  <c r="N9" i="87"/>
  <c r="N5" i="87"/>
  <c r="M9" i="87"/>
  <c r="M5" i="87"/>
  <c r="L9" i="87"/>
  <c r="L5" i="87"/>
  <c r="K9" i="87"/>
  <c r="K5" i="87"/>
  <c r="J9" i="87"/>
  <c r="J5" i="87"/>
  <c r="I9" i="87"/>
  <c r="I5" i="87"/>
  <c r="H9" i="87"/>
  <c r="H5" i="87"/>
  <c r="G9" i="87"/>
  <c r="G5" i="87"/>
  <c r="F9" i="87"/>
  <c r="F5" i="87"/>
  <c r="E9" i="87"/>
  <c r="E5" i="87"/>
  <c r="D5" i="87"/>
  <c r="AI4" i="87"/>
  <c r="AJ4" i="87"/>
  <c r="C5" i="87"/>
  <c r="AI5" i="87" s="1"/>
  <c r="AI8" i="87"/>
  <c r="AI9" i="87"/>
  <c r="AD9" i="86"/>
  <c r="AD5" i="86"/>
  <c r="AC9" i="86"/>
  <c r="AC5" i="86"/>
  <c r="BB14" i="9"/>
  <c r="BB13" i="9"/>
  <c r="BE14" i="9"/>
  <c r="BE13" i="9"/>
  <c r="BH14" i="9"/>
  <c r="BH13" i="9"/>
  <c r="BK14" i="9"/>
  <c r="BK13" i="9"/>
  <c r="AB9" i="86"/>
  <c r="AB5" i="86"/>
  <c r="AA9" i="86"/>
  <c r="AA5" i="86"/>
  <c r="Z9" i="86"/>
  <c r="Z5" i="86"/>
  <c r="Y9" i="86"/>
  <c r="Y5" i="86"/>
  <c r="X9" i="86"/>
  <c r="X5" i="86"/>
  <c r="W5" i="86"/>
  <c r="V9" i="86"/>
  <c r="V5" i="86"/>
  <c r="U9" i="86"/>
  <c r="U5" i="86"/>
  <c r="T9" i="86"/>
  <c r="T5" i="86"/>
  <c r="S9" i="86"/>
  <c r="S5" i="86"/>
  <c r="R9" i="86"/>
  <c r="R5" i="86"/>
  <c r="Q9" i="86"/>
  <c r="Q5" i="86"/>
  <c r="P9" i="86"/>
  <c r="P5" i="86"/>
  <c r="O9" i="86"/>
  <c r="O5" i="86"/>
  <c r="N9" i="86"/>
  <c r="N5" i="86"/>
  <c r="M5" i="86"/>
  <c r="L9" i="86"/>
  <c r="L5" i="86"/>
  <c r="K8" i="86"/>
  <c r="K9" i="86" s="1"/>
  <c r="K5" i="86"/>
  <c r="J8" i="86"/>
  <c r="J9" i="86" s="1"/>
  <c r="J5" i="86"/>
  <c r="I8" i="86"/>
  <c r="I9" i="86"/>
  <c r="I5" i="86"/>
  <c r="H8" i="86"/>
  <c r="H9" i="86"/>
  <c r="H5" i="86"/>
  <c r="G8" i="86"/>
  <c r="G9" i="86" s="1"/>
  <c r="G5" i="86"/>
  <c r="F8" i="86"/>
  <c r="F9" i="86" s="1"/>
  <c r="F5" i="86"/>
  <c r="E8" i="86"/>
  <c r="E9" i="86"/>
  <c r="E5" i="86"/>
  <c r="D8" i="86"/>
  <c r="D9" i="86"/>
  <c r="D5" i="86"/>
  <c r="AI4" i="86"/>
  <c r="AJ4" i="86"/>
  <c r="C5" i="86"/>
  <c r="AI5" i="86" s="1"/>
  <c r="C8" i="86"/>
  <c r="C9" i="86" s="1"/>
  <c r="AG8" i="85"/>
  <c r="AG9" i="85"/>
  <c r="AG5" i="85"/>
  <c r="AF8" i="85"/>
  <c r="AF9" i="85"/>
  <c r="AF5" i="85"/>
  <c r="AD6" i="85"/>
  <c r="AD5" i="85" s="1"/>
  <c r="AD4" i="85" s="1"/>
  <c r="AE8" i="85"/>
  <c r="AE9" i="85" s="1"/>
  <c r="AE5" i="85"/>
  <c r="AD8" i="85"/>
  <c r="AC8" i="85"/>
  <c r="AC9" i="85"/>
  <c r="AC5" i="85"/>
  <c r="AB8" i="85"/>
  <c r="AB9" i="85" s="1"/>
  <c r="AB5" i="85"/>
  <c r="AA8" i="85"/>
  <c r="AA9" i="85" s="1"/>
  <c r="AA5" i="85"/>
  <c r="Z8" i="85"/>
  <c r="Z9" i="85"/>
  <c r="Z5" i="85"/>
  <c r="Y8" i="85"/>
  <c r="Y9" i="85"/>
  <c r="Y5" i="85"/>
  <c r="X8" i="85"/>
  <c r="X9" i="85" s="1"/>
  <c r="X5" i="85"/>
  <c r="W8" i="85"/>
  <c r="W9" i="85" s="1"/>
  <c r="W5" i="85"/>
  <c r="V8" i="85"/>
  <c r="V9" i="85"/>
  <c r="V5" i="85"/>
  <c r="U8" i="85"/>
  <c r="U9" i="85"/>
  <c r="U5" i="85"/>
  <c r="T8" i="85"/>
  <c r="T9" i="85" s="1"/>
  <c r="T5" i="85"/>
  <c r="S8" i="85"/>
  <c r="S9" i="85" s="1"/>
  <c r="S5" i="85"/>
  <c r="R8" i="85"/>
  <c r="R9" i="85"/>
  <c r="R5" i="85"/>
  <c r="Q8" i="85"/>
  <c r="Q9" i="85"/>
  <c r="Q5" i="85"/>
  <c r="P8" i="85"/>
  <c r="P9" i="85" s="1"/>
  <c r="P5" i="85"/>
  <c r="O8" i="85"/>
  <c r="O9" i="85" s="1"/>
  <c r="O5" i="85"/>
  <c r="N8" i="85"/>
  <c r="N9" i="85"/>
  <c r="N5" i="85"/>
  <c r="M8" i="85"/>
  <c r="M9" i="85"/>
  <c r="M5" i="85"/>
  <c r="AI7" i="85"/>
  <c r="BL10" i="9" s="1"/>
  <c r="L8" i="85"/>
  <c r="L9" i="85"/>
  <c r="L5" i="85"/>
  <c r="K8" i="85"/>
  <c r="K9" i="85"/>
  <c r="K5" i="85"/>
  <c r="J8" i="85"/>
  <c r="J9" i="85" s="1"/>
  <c r="J5" i="85"/>
  <c r="I8" i="85"/>
  <c r="I9" i="85" s="1"/>
  <c r="I5" i="85"/>
  <c r="H8" i="85"/>
  <c r="H9" i="85"/>
  <c r="H5" i="85"/>
  <c r="G8" i="85"/>
  <c r="G9" i="85"/>
  <c r="G5" i="85"/>
  <c r="F8" i="85"/>
  <c r="F9" i="85" s="1"/>
  <c r="F5" i="85"/>
  <c r="E8" i="85"/>
  <c r="E9" i="85" s="1"/>
  <c r="E5" i="85"/>
  <c r="D8" i="85"/>
  <c r="D9" i="85" s="1"/>
  <c r="D5" i="85"/>
  <c r="C8" i="85"/>
  <c r="C9" i="85"/>
  <c r="C5" i="85"/>
  <c r="AG8" i="84"/>
  <c r="AG9" i="84"/>
  <c r="AG5" i="84"/>
  <c r="AI7" i="84"/>
  <c r="BK10" i="9"/>
  <c r="AF8" i="84"/>
  <c r="AF9" i="84" s="1"/>
  <c r="AF5" i="84"/>
  <c r="AE8" i="84"/>
  <c r="AE9" i="84"/>
  <c r="AE5" i="84"/>
  <c r="AD8" i="84"/>
  <c r="AD9" i="84"/>
  <c r="AD5" i="84"/>
  <c r="AC8" i="84"/>
  <c r="AC5" i="84"/>
  <c r="AB8" i="84"/>
  <c r="AB9" i="84"/>
  <c r="AB5" i="84"/>
  <c r="AA8" i="84"/>
  <c r="AA9" i="84"/>
  <c r="AA5" i="84"/>
  <c r="Z8" i="84"/>
  <c r="Z9" i="84" s="1"/>
  <c r="Z5" i="84"/>
  <c r="Y8" i="84"/>
  <c r="Y9" i="84" s="1"/>
  <c r="Y5" i="84"/>
  <c r="X8" i="84"/>
  <c r="X9" i="84"/>
  <c r="X5" i="84"/>
  <c r="W8" i="84"/>
  <c r="W9" i="84"/>
  <c r="W5" i="84"/>
  <c r="V8" i="84"/>
  <c r="V9" i="84" s="1"/>
  <c r="V5" i="84"/>
  <c r="U8" i="84"/>
  <c r="U5" i="84"/>
  <c r="T8" i="84"/>
  <c r="T5" i="84"/>
  <c r="S8" i="84"/>
  <c r="S9" i="84" s="1"/>
  <c r="S5" i="84"/>
  <c r="R5" i="84"/>
  <c r="R8" i="84"/>
  <c r="Q8" i="84"/>
  <c r="Q9" i="84" s="1"/>
  <c r="Q5" i="84"/>
  <c r="P8" i="84"/>
  <c r="P9" i="84" s="1"/>
  <c r="P5" i="84"/>
  <c r="O8" i="84"/>
  <c r="O9" i="84"/>
  <c r="O5" i="84"/>
  <c r="N8" i="84"/>
  <c r="N9" i="84"/>
  <c r="N5" i="84"/>
  <c r="M8" i="84"/>
  <c r="M5" i="84"/>
  <c r="L8" i="84"/>
  <c r="L5" i="84"/>
  <c r="K8" i="84"/>
  <c r="K5" i="84"/>
  <c r="J8" i="84"/>
  <c r="J9" i="84"/>
  <c r="J5" i="84"/>
  <c r="I8" i="84"/>
  <c r="I9" i="84"/>
  <c r="I5" i="84"/>
  <c r="H8" i="84"/>
  <c r="H9" i="84" s="1"/>
  <c r="H5" i="84"/>
  <c r="G8" i="84"/>
  <c r="G9" i="84" s="1"/>
  <c r="G5" i="84"/>
  <c r="F8" i="84"/>
  <c r="F9" i="84"/>
  <c r="F5" i="84"/>
  <c r="E8" i="84"/>
  <c r="E9" i="84"/>
  <c r="E5" i="84"/>
  <c r="D8" i="84"/>
  <c r="D9" i="84" s="1"/>
  <c r="D5" i="84"/>
  <c r="AI4" i="84"/>
  <c r="AJ4" i="84"/>
  <c r="C5" i="84"/>
  <c r="C8" i="84"/>
  <c r="AI8" i="84"/>
  <c r="AI9" i="84" s="1"/>
  <c r="AF8" i="83"/>
  <c r="AF9" i="83"/>
  <c r="AF5" i="83"/>
  <c r="AE8" i="83"/>
  <c r="AE9" i="83" s="1"/>
  <c r="AE5" i="83"/>
  <c r="AD8" i="83"/>
  <c r="AD9" i="83" s="1"/>
  <c r="AD5" i="83"/>
  <c r="AI7" i="83"/>
  <c r="BJ10" i="9" s="1"/>
  <c r="AI7" i="72"/>
  <c r="AY10" i="9" s="1"/>
  <c r="AI7" i="73"/>
  <c r="AZ10" i="9"/>
  <c r="AI7" i="74"/>
  <c r="BA10" i="9" s="1"/>
  <c r="AI7" i="75"/>
  <c r="BB10" i="9" s="1"/>
  <c r="AI7" i="76"/>
  <c r="BC10" i="9" s="1"/>
  <c r="AI7" i="77"/>
  <c r="BD10" i="9"/>
  <c r="AI7" i="78"/>
  <c r="BE10" i="9" s="1"/>
  <c r="AI7" i="79"/>
  <c r="BF10" i="9" s="1"/>
  <c r="AI7" i="80"/>
  <c r="BG10" i="9" s="1"/>
  <c r="AI7" i="81"/>
  <c r="BH10" i="9"/>
  <c r="AI7" i="82"/>
  <c r="BI10" i="9" s="1"/>
  <c r="AI7" i="71"/>
  <c r="AX10" i="9"/>
  <c r="AI7" i="70"/>
  <c r="AW10" i="9" s="1"/>
  <c r="AC8" i="83"/>
  <c r="AC9" i="83" s="1"/>
  <c r="AC5" i="83"/>
  <c r="AB8" i="83"/>
  <c r="AB9" i="83" s="1"/>
  <c r="AB5" i="83"/>
  <c r="AA8" i="83"/>
  <c r="AA9" i="83" s="1"/>
  <c r="AA5" i="83"/>
  <c r="Z8" i="83"/>
  <c r="Z9" i="83"/>
  <c r="Z5" i="83"/>
  <c r="Y8" i="83"/>
  <c r="Y9" i="83"/>
  <c r="Y5" i="83"/>
  <c r="X8" i="83"/>
  <c r="X9" i="83" s="1"/>
  <c r="X5" i="83"/>
  <c r="W8" i="83"/>
  <c r="W9" i="83"/>
  <c r="W5" i="83"/>
  <c r="V8" i="83"/>
  <c r="V9" i="83"/>
  <c r="V5" i="83"/>
  <c r="U8" i="83"/>
  <c r="U9" i="83" s="1"/>
  <c r="U5" i="83"/>
  <c r="T8" i="83"/>
  <c r="T9" i="83" s="1"/>
  <c r="T5" i="83"/>
  <c r="S8" i="83"/>
  <c r="S9" i="83" s="1"/>
  <c r="S5" i="83"/>
  <c r="R8" i="83"/>
  <c r="R9" i="83"/>
  <c r="R5" i="83"/>
  <c r="Q8" i="83"/>
  <c r="Q9" i="83"/>
  <c r="Q5" i="83"/>
  <c r="P8" i="83"/>
  <c r="P9" i="83" s="1"/>
  <c r="P5" i="83"/>
  <c r="O8" i="83"/>
  <c r="O9" i="83"/>
  <c r="O5" i="83"/>
  <c r="N8" i="83"/>
  <c r="N9" i="83"/>
  <c r="N5" i="83"/>
  <c r="M8" i="83"/>
  <c r="M9" i="83" s="1"/>
  <c r="M5" i="83"/>
  <c r="L8" i="83"/>
  <c r="L9" i="83" s="1"/>
  <c r="L5" i="83"/>
  <c r="K8" i="83"/>
  <c r="K9" i="83" s="1"/>
  <c r="K5" i="83"/>
  <c r="J8" i="83"/>
  <c r="J9" i="83"/>
  <c r="J5" i="83"/>
  <c r="I8" i="83"/>
  <c r="I9" i="83"/>
  <c r="I5" i="83"/>
  <c r="H8" i="83"/>
  <c r="H9" i="83" s="1"/>
  <c r="H5" i="83"/>
  <c r="G8" i="83"/>
  <c r="G5" i="83"/>
  <c r="F8" i="83"/>
  <c r="F9" i="83"/>
  <c r="F5" i="83"/>
  <c r="E8" i="83"/>
  <c r="E9" i="83" s="1"/>
  <c r="E5" i="83"/>
  <c r="D8" i="83"/>
  <c r="D9" i="83"/>
  <c r="D5" i="83"/>
  <c r="AI4" i="83"/>
  <c r="AJ4" i="83"/>
  <c r="C5" i="83"/>
  <c r="AI5" i="83" s="1"/>
  <c r="C8" i="83"/>
  <c r="AG8" i="82"/>
  <c r="AG9" i="82"/>
  <c r="AG5" i="82"/>
  <c r="AI5" i="25"/>
  <c r="D10" i="9"/>
  <c r="Q5" i="26"/>
  <c r="AI5" i="26" s="1"/>
  <c r="E10" i="9" s="1"/>
  <c r="AI5" i="27"/>
  <c r="F10" i="9" s="1"/>
  <c r="AI5" i="28"/>
  <c r="G10" i="9" s="1"/>
  <c r="AI5" i="29"/>
  <c r="H10" i="9" s="1"/>
  <c r="U5" i="30"/>
  <c r="AI5" i="30" s="1"/>
  <c r="I10" i="9" s="1"/>
  <c r="Z5" i="31"/>
  <c r="AA5" i="31"/>
  <c r="AI5" i="31" s="1"/>
  <c r="J10" i="9" s="1"/>
  <c r="AG5" i="31"/>
  <c r="D5" i="32"/>
  <c r="E5" i="32"/>
  <c r="M5" i="32"/>
  <c r="B5" i="32"/>
  <c r="AI5" i="32"/>
  <c r="K10" i="9" s="1"/>
  <c r="AI5" i="33"/>
  <c r="L10" i="9" s="1"/>
  <c r="AI5" i="34"/>
  <c r="M10" i="9" s="1"/>
  <c r="AI5" i="35"/>
  <c r="N10" i="9" s="1"/>
  <c r="AB5" i="36"/>
  <c r="AI5" i="36"/>
  <c r="O10" i="9" s="1"/>
  <c r="AI5" i="37"/>
  <c r="P10" i="9"/>
  <c r="T5" i="38"/>
  <c r="AI5" i="38" s="1"/>
  <c r="Q10" i="9" s="1"/>
  <c r="AI5" i="39"/>
  <c r="R10" i="9" s="1"/>
  <c r="AI5" i="40"/>
  <c r="S10" i="9" s="1"/>
  <c r="AI5" i="41"/>
  <c r="T10" i="9" s="1"/>
  <c r="AI5" i="42"/>
  <c r="U10" i="9" s="1"/>
  <c r="AI5" i="43"/>
  <c r="V10" i="9" s="1"/>
  <c r="AI5" i="44"/>
  <c r="W10" i="9" s="1"/>
  <c r="AI5" i="45"/>
  <c r="X10" i="9"/>
  <c r="AI5" i="46"/>
  <c r="Y10" i="9" s="1"/>
  <c r="AI5" i="47"/>
  <c r="Z10" i="9" s="1"/>
  <c r="AI5" i="48"/>
  <c r="AA10" i="9"/>
  <c r="AI5" i="49"/>
  <c r="AB10" i="9"/>
  <c r="AI5" i="50"/>
  <c r="AC10" i="9" s="1"/>
  <c r="AI5" i="51"/>
  <c r="AD10" i="9" s="1"/>
  <c r="AI5" i="52"/>
  <c r="AE10" i="9" s="1"/>
  <c r="AI5" i="53"/>
  <c r="AF10" i="9" s="1"/>
  <c r="E5" i="54"/>
  <c r="AI5" i="54" s="1"/>
  <c r="AG10" i="9" s="1"/>
  <c r="AI5" i="55"/>
  <c r="AH10" i="9" s="1"/>
  <c r="AI5" i="56"/>
  <c r="AI10" i="9" s="1"/>
  <c r="AI5" i="57"/>
  <c r="AJ10" i="9" s="1"/>
  <c r="AI5" i="58"/>
  <c r="AK10" i="9" s="1"/>
  <c r="AI5" i="59"/>
  <c r="AL10" i="9" s="1"/>
  <c r="AI5" i="60"/>
  <c r="AM10" i="9" s="1"/>
  <c r="AI5" i="61"/>
  <c r="AN10" i="9" s="1"/>
  <c r="AI5" i="62"/>
  <c r="AO10" i="9"/>
  <c r="AI5" i="63"/>
  <c r="AP10" i="9" s="1"/>
  <c r="U5" i="64"/>
  <c r="V5" i="64"/>
  <c r="W5" i="64"/>
  <c r="X5" i="64"/>
  <c r="Y5" i="64"/>
  <c r="Z5" i="64"/>
  <c r="AI5" i="64" s="1"/>
  <c r="AQ10" i="9" s="1"/>
  <c r="AA5" i="64"/>
  <c r="AB5" i="64"/>
  <c r="AC5" i="64"/>
  <c r="AD5" i="64"/>
  <c r="AE5" i="64"/>
  <c r="AF5" i="64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B5" i="65"/>
  <c r="AI5" i="65" s="1"/>
  <c r="AR10" i="9" s="1"/>
  <c r="AI6" i="66"/>
  <c r="AS10" i="9" s="1"/>
  <c r="AI7" i="67"/>
  <c r="AT10" i="9" s="1"/>
  <c r="AI7" i="68"/>
  <c r="AU10" i="9" s="1"/>
  <c r="AI7" i="69"/>
  <c r="AV10" i="9" s="1"/>
  <c r="AF8" i="82"/>
  <c r="AF9" i="82"/>
  <c r="AF5" i="82"/>
  <c r="AE8" i="82"/>
  <c r="AE9" i="82" s="1"/>
  <c r="AE5" i="82"/>
  <c r="AD8" i="82"/>
  <c r="AD9" i="82" s="1"/>
  <c r="AD5" i="82"/>
  <c r="AC8" i="82"/>
  <c r="AC9" i="82" s="1"/>
  <c r="AC5" i="82"/>
  <c r="AB8" i="82"/>
  <c r="AB9" i="82" s="1"/>
  <c r="AB5" i="82"/>
  <c r="AA8" i="82"/>
  <c r="AA9" i="82" s="1"/>
  <c r="AA5" i="82"/>
  <c r="Z8" i="82"/>
  <c r="Z9" i="82" s="1"/>
  <c r="Z5" i="82"/>
  <c r="Y8" i="82"/>
  <c r="Y9" i="82"/>
  <c r="Y5" i="82"/>
  <c r="X8" i="82"/>
  <c r="X9" i="82"/>
  <c r="X5" i="82"/>
  <c r="W8" i="82"/>
  <c r="W9" i="82" s="1"/>
  <c r="W5" i="82"/>
  <c r="V8" i="82"/>
  <c r="V9" i="82" s="1"/>
  <c r="V5" i="82"/>
  <c r="U8" i="82"/>
  <c r="U9" i="82" s="1"/>
  <c r="U5" i="82"/>
  <c r="T8" i="82"/>
  <c r="T9" i="82"/>
  <c r="T5" i="82"/>
  <c r="S5" i="82"/>
  <c r="S8" i="82"/>
  <c r="S9" i="82"/>
  <c r="R8" i="82"/>
  <c r="R9" i="82" s="1"/>
  <c r="R5" i="82"/>
  <c r="Q8" i="82"/>
  <c r="Q9" i="82"/>
  <c r="Q5" i="82"/>
  <c r="P5" i="82"/>
  <c r="P8" i="82"/>
  <c r="P9" i="82" s="1"/>
  <c r="O8" i="82"/>
  <c r="O9" i="82" s="1"/>
  <c r="O5" i="82"/>
  <c r="N8" i="82"/>
  <c r="N9" i="82"/>
  <c r="N5" i="82"/>
  <c r="M8" i="82"/>
  <c r="M9" i="82" s="1"/>
  <c r="M5" i="82"/>
  <c r="L8" i="82"/>
  <c r="L9" i="82"/>
  <c r="L5" i="82"/>
  <c r="K8" i="82"/>
  <c r="K9" i="82" s="1"/>
  <c r="K5" i="82"/>
  <c r="J8" i="82"/>
  <c r="J9" i="82" s="1"/>
  <c r="J5" i="82"/>
  <c r="I8" i="82"/>
  <c r="I9" i="82"/>
  <c r="I5" i="82"/>
  <c r="H8" i="82"/>
  <c r="H9" i="82"/>
  <c r="H5" i="82"/>
  <c r="G8" i="82"/>
  <c r="G9" i="82" s="1"/>
  <c r="G5" i="82"/>
  <c r="F8" i="82"/>
  <c r="F9" i="82"/>
  <c r="F5" i="82"/>
  <c r="E8" i="82"/>
  <c r="E9" i="82" s="1"/>
  <c r="E5" i="82"/>
  <c r="D5" i="82"/>
  <c r="D8" i="82"/>
  <c r="D9" i="82"/>
  <c r="AI4" i="82"/>
  <c r="AJ4" i="82"/>
  <c r="C5" i="82"/>
  <c r="C8" i="82"/>
  <c r="AF8" i="81"/>
  <c r="AF9" i="81" s="1"/>
  <c r="AF5" i="81"/>
  <c r="AE8" i="81"/>
  <c r="AE9" i="81"/>
  <c r="AE5" i="81"/>
  <c r="AD8" i="81"/>
  <c r="AD9" i="81" s="1"/>
  <c r="AD5" i="81"/>
  <c r="AC8" i="81"/>
  <c r="AC9" i="81"/>
  <c r="AC5" i="81"/>
  <c r="AB8" i="81"/>
  <c r="AB9" i="81" s="1"/>
  <c r="AB5" i="81"/>
  <c r="AA8" i="81"/>
  <c r="AA9" i="81"/>
  <c r="AA5" i="81"/>
  <c r="Z8" i="81"/>
  <c r="Z9" i="81"/>
  <c r="Z5" i="81"/>
  <c r="Y8" i="81"/>
  <c r="Y9" i="81"/>
  <c r="Y5" i="81"/>
  <c r="X8" i="81"/>
  <c r="X9" i="81" s="1"/>
  <c r="X5" i="81"/>
  <c r="W8" i="81"/>
  <c r="W9" i="81"/>
  <c r="W5" i="81"/>
  <c r="V8" i="81"/>
  <c r="V9" i="81" s="1"/>
  <c r="V5" i="81"/>
  <c r="U8" i="81"/>
  <c r="U9" i="81"/>
  <c r="U5" i="81"/>
  <c r="T8" i="81"/>
  <c r="T9" i="81" s="1"/>
  <c r="T5" i="81"/>
  <c r="S8" i="81"/>
  <c r="S9" i="81"/>
  <c r="S5" i="81"/>
  <c r="R8" i="81"/>
  <c r="R9" i="81" s="1"/>
  <c r="R5" i="81"/>
  <c r="Q8" i="81"/>
  <c r="Q9" i="81"/>
  <c r="Q5" i="81"/>
  <c r="P8" i="81"/>
  <c r="P9" i="81" s="1"/>
  <c r="P5" i="81"/>
  <c r="O8" i="81"/>
  <c r="O9" i="81"/>
  <c r="O5" i="81"/>
  <c r="N8" i="81"/>
  <c r="N9" i="81" s="1"/>
  <c r="N5" i="81"/>
  <c r="M8" i="81"/>
  <c r="M9" i="81"/>
  <c r="M5" i="81"/>
  <c r="L8" i="81"/>
  <c r="L9" i="81" s="1"/>
  <c r="L5" i="81"/>
  <c r="K8" i="81"/>
  <c r="K9" i="81"/>
  <c r="K5" i="81"/>
  <c r="J8" i="81"/>
  <c r="J9" i="81" s="1"/>
  <c r="J5" i="81"/>
  <c r="I8" i="81"/>
  <c r="I9" i="81"/>
  <c r="I5" i="81"/>
  <c r="H8" i="81"/>
  <c r="H9" i="81" s="1"/>
  <c r="H5" i="81"/>
  <c r="G8" i="81"/>
  <c r="G9" i="81"/>
  <c r="F8" i="81"/>
  <c r="F9" i="81"/>
  <c r="E8" i="81"/>
  <c r="E9" i="81"/>
  <c r="D8" i="81"/>
  <c r="D9" i="81"/>
  <c r="G5" i="81"/>
  <c r="F5" i="81"/>
  <c r="E5" i="81"/>
  <c r="D5" i="81"/>
  <c r="AI4" i="81"/>
  <c r="AJ4" i="81"/>
  <c r="C5" i="81"/>
  <c r="C8" i="81"/>
  <c r="AG8" i="80"/>
  <c r="AG9" i="80"/>
  <c r="AF8" i="80"/>
  <c r="AF9" i="80"/>
  <c r="AE8" i="80"/>
  <c r="AE9" i="80"/>
  <c r="AD8" i="80"/>
  <c r="AD9" i="80"/>
  <c r="AC8" i="80"/>
  <c r="AC9" i="80"/>
  <c r="AB8" i="80"/>
  <c r="AB9" i="80"/>
  <c r="AA8" i="80"/>
  <c r="AA9" i="80"/>
  <c r="Z8" i="80"/>
  <c r="Z9" i="80"/>
  <c r="Y8" i="80"/>
  <c r="Y9" i="80"/>
  <c r="X8" i="80"/>
  <c r="X9" i="80"/>
  <c r="W8" i="80"/>
  <c r="W9" i="80"/>
  <c r="AG5" i="80"/>
  <c r="AF5" i="80"/>
  <c r="AE5" i="80"/>
  <c r="AD5" i="80"/>
  <c r="AC5" i="80"/>
  <c r="AB5" i="80"/>
  <c r="AA5" i="80"/>
  <c r="Z5" i="80"/>
  <c r="Y5" i="80"/>
  <c r="X5" i="80"/>
  <c r="W5" i="80"/>
  <c r="V8" i="80"/>
  <c r="V9" i="80" s="1"/>
  <c r="V5" i="80"/>
  <c r="U8" i="80"/>
  <c r="U9" i="80"/>
  <c r="U5" i="80"/>
  <c r="T8" i="80"/>
  <c r="T9" i="80" s="1"/>
  <c r="T5" i="80"/>
  <c r="S8" i="80"/>
  <c r="S9" i="80"/>
  <c r="S5" i="80"/>
  <c r="R8" i="80"/>
  <c r="R9" i="80" s="1"/>
  <c r="R5" i="80"/>
  <c r="Q8" i="80"/>
  <c r="Q9" i="80"/>
  <c r="Q5" i="80"/>
  <c r="P8" i="80"/>
  <c r="P9" i="80" s="1"/>
  <c r="P5" i="80"/>
  <c r="O8" i="80"/>
  <c r="O9" i="80"/>
  <c r="O5" i="80"/>
  <c r="N8" i="80"/>
  <c r="N9" i="80" s="1"/>
  <c r="N5" i="80"/>
  <c r="M8" i="80"/>
  <c r="M9" i="80"/>
  <c r="M5" i="80"/>
  <c r="L8" i="80"/>
  <c r="L9" i="80" s="1"/>
  <c r="L5" i="80"/>
  <c r="K8" i="80"/>
  <c r="K9" i="80"/>
  <c r="K5" i="80"/>
  <c r="J8" i="80"/>
  <c r="J9" i="80" s="1"/>
  <c r="J5" i="80"/>
  <c r="I8" i="80"/>
  <c r="I9" i="80"/>
  <c r="I5" i="80"/>
  <c r="H8" i="80"/>
  <c r="H9" i="80" s="1"/>
  <c r="H5" i="80"/>
  <c r="G8" i="80"/>
  <c r="G9" i="80"/>
  <c r="G5" i="80"/>
  <c r="F8" i="80"/>
  <c r="F5" i="80"/>
  <c r="E8" i="80"/>
  <c r="E9" i="80" s="1"/>
  <c r="E5" i="80"/>
  <c r="D8" i="80"/>
  <c r="D9" i="80"/>
  <c r="D5" i="80"/>
  <c r="AI4" i="80"/>
  <c r="AJ4" i="80"/>
  <c r="C5" i="80"/>
  <c r="C8" i="80"/>
  <c r="C9" i="80"/>
  <c r="AG8" i="79"/>
  <c r="AG9" i="79"/>
  <c r="AG5" i="79"/>
  <c r="AF8" i="79"/>
  <c r="AF9" i="79" s="1"/>
  <c r="AF5" i="79"/>
  <c r="AE8" i="79"/>
  <c r="AE9" i="79"/>
  <c r="AE5" i="79"/>
  <c r="AD8" i="79"/>
  <c r="AD9" i="79" s="1"/>
  <c r="AD5" i="79"/>
  <c r="AC8" i="79"/>
  <c r="AC9" i="79"/>
  <c r="AC5" i="79"/>
  <c r="AB8" i="79"/>
  <c r="AB9" i="79" s="1"/>
  <c r="AB5" i="79"/>
  <c r="AA8" i="79"/>
  <c r="AA9" i="79"/>
  <c r="AA5" i="79"/>
  <c r="Z8" i="79"/>
  <c r="Z9" i="79" s="1"/>
  <c r="Z5" i="79"/>
  <c r="Y8" i="79"/>
  <c r="Y9" i="79"/>
  <c r="Y5" i="79"/>
  <c r="X8" i="79"/>
  <c r="X9" i="79" s="1"/>
  <c r="X5" i="79"/>
  <c r="W8" i="79"/>
  <c r="W9" i="79"/>
  <c r="W5" i="79"/>
  <c r="V8" i="79"/>
  <c r="V9" i="79" s="1"/>
  <c r="V5" i="79"/>
  <c r="U5" i="79"/>
  <c r="U8" i="79"/>
  <c r="U9" i="79" s="1"/>
  <c r="T8" i="79"/>
  <c r="T9" i="79" s="1"/>
  <c r="T5" i="79"/>
  <c r="S8" i="79"/>
  <c r="S9" i="79"/>
  <c r="S5" i="79"/>
  <c r="R8" i="79"/>
  <c r="R9" i="79" s="1"/>
  <c r="R5" i="79"/>
  <c r="Q8" i="79"/>
  <c r="Q9" i="79"/>
  <c r="Q5" i="79"/>
  <c r="P8" i="79"/>
  <c r="P9" i="79" s="1"/>
  <c r="P5" i="79"/>
  <c r="O8" i="79"/>
  <c r="O9" i="79"/>
  <c r="O5" i="79"/>
  <c r="N8" i="79"/>
  <c r="N9" i="79" s="1"/>
  <c r="N5" i="79"/>
  <c r="M8" i="79"/>
  <c r="M9" i="79"/>
  <c r="M5" i="79"/>
  <c r="L8" i="79"/>
  <c r="L9" i="79" s="1"/>
  <c r="L5" i="79"/>
  <c r="K8" i="79"/>
  <c r="K9" i="79"/>
  <c r="K5" i="79"/>
  <c r="J8" i="79"/>
  <c r="J9" i="79" s="1"/>
  <c r="J5" i="79"/>
  <c r="I8" i="79"/>
  <c r="I9" i="79"/>
  <c r="I5" i="79"/>
  <c r="H8" i="79"/>
  <c r="H9" i="79" s="1"/>
  <c r="H5" i="79"/>
  <c r="G8" i="79"/>
  <c r="G9" i="79"/>
  <c r="G5" i="79"/>
  <c r="F8" i="79"/>
  <c r="F9" i="79" s="1"/>
  <c r="F5" i="79"/>
  <c r="E8" i="79"/>
  <c r="E9" i="79"/>
  <c r="E5" i="79"/>
  <c r="D8" i="79"/>
  <c r="D9" i="79" s="1"/>
  <c r="D5" i="79"/>
  <c r="AI4" i="79"/>
  <c r="AJ4" i="79"/>
  <c r="C5" i="79"/>
  <c r="C8" i="79"/>
  <c r="AF8" i="78"/>
  <c r="AF9" i="78"/>
  <c r="AF5" i="78"/>
  <c r="AE8" i="78"/>
  <c r="AE9" i="78" s="1"/>
  <c r="AE5" i="78"/>
  <c r="AD8" i="78"/>
  <c r="AD9" i="78"/>
  <c r="AD5" i="78"/>
  <c r="AC8" i="78"/>
  <c r="AC9" i="78" s="1"/>
  <c r="AC5" i="78"/>
  <c r="AB8" i="78"/>
  <c r="AB5" i="78"/>
  <c r="AA8" i="78"/>
  <c r="AA9" i="78"/>
  <c r="AA5" i="78"/>
  <c r="Z8" i="78"/>
  <c r="Z9" i="78" s="1"/>
  <c r="Z5" i="78"/>
  <c r="Y8" i="78"/>
  <c r="Y9" i="78"/>
  <c r="Y5" i="78"/>
  <c r="X8" i="78"/>
  <c r="X9" i="78" s="1"/>
  <c r="X5" i="78"/>
  <c r="W8" i="78"/>
  <c r="W9" i="78"/>
  <c r="W5" i="78"/>
  <c r="V5" i="78"/>
  <c r="U5" i="78"/>
  <c r="T5" i="78"/>
  <c r="V8" i="78"/>
  <c r="V9" i="78"/>
  <c r="U8" i="78"/>
  <c r="U9" i="78"/>
  <c r="T8" i="78"/>
  <c r="T9" i="78"/>
  <c r="S8" i="78"/>
  <c r="S9" i="78"/>
  <c r="S5" i="78"/>
  <c r="R8" i="78"/>
  <c r="R9" i="78" s="1"/>
  <c r="R5" i="78"/>
  <c r="Q8" i="78"/>
  <c r="Q9" i="78"/>
  <c r="Q5" i="78"/>
  <c r="P8" i="78"/>
  <c r="P9" i="78" s="1"/>
  <c r="P5" i="78"/>
  <c r="O8" i="78"/>
  <c r="O9" i="78"/>
  <c r="O5" i="78"/>
  <c r="N8" i="78"/>
  <c r="N9" i="78" s="1"/>
  <c r="N5" i="78"/>
  <c r="M8" i="78"/>
  <c r="M9" i="78"/>
  <c r="M5" i="78"/>
  <c r="L8" i="78"/>
  <c r="L9" i="78" s="1"/>
  <c r="L5" i="78"/>
  <c r="K8" i="78"/>
  <c r="K9" i="78"/>
  <c r="K5" i="78"/>
  <c r="J8" i="78"/>
  <c r="J9" i="78" s="1"/>
  <c r="J5" i="78"/>
  <c r="I8" i="78"/>
  <c r="I9" i="78"/>
  <c r="I5" i="78"/>
  <c r="H8" i="78"/>
  <c r="H9" i="78" s="1"/>
  <c r="H5" i="78"/>
  <c r="G8" i="78"/>
  <c r="G9" i="78"/>
  <c r="G5" i="78"/>
  <c r="F8" i="78"/>
  <c r="F9" i="78" s="1"/>
  <c r="F5" i="78"/>
  <c r="E8" i="78"/>
  <c r="E9" i="78"/>
  <c r="E5" i="78"/>
  <c r="D8" i="78"/>
  <c r="D9" i="78" s="1"/>
  <c r="D5" i="78"/>
  <c r="B5" i="78"/>
  <c r="AI4" i="78"/>
  <c r="AJ4" i="78"/>
  <c r="C5" i="78"/>
  <c r="C8" i="78"/>
  <c r="AG8" i="77"/>
  <c r="AG9" i="77" s="1"/>
  <c r="AG5" i="77"/>
  <c r="AF8" i="77"/>
  <c r="AF9" i="77"/>
  <c r="AF5" i="77"/>
  <c r="AE8" i="77"/>
  <c r="AE9" i="77" s="1"/>
  <c r="AE5" i="77"/>
  <c r="AD5" i="77"/>
  <c r="AD8" i="77"/>
  <c r="AD9" i="77" s="1"/>
  <c r="AC8" i="77"/>
  <c r="AC9" i="77" s="1"/>
  <c r="AC5" i="77"/>
  <c r="AB8" i="77"/>
  <c r="AB9" i="77"/>
  <c r="AB5" i="77"/>
  <c r="AA8" i="77"/>
  <c r="AA9" i="77" s="1"/>
  <c r="AA5" i="77"/>
  <c r="Z8" i="77"/>
  <c r="Z9" i="77"/>
  <c r="Z5" i="77"/>
  <c r="Y8" i="77"/>
  <c r="Y9" i="77" s="1"/>
  <c r="Y5" i="77"/>
  <c r="X8" i="77"/>
  <c r="X9" i="77"/>
  <c r="X5" i="77"/>
  <c r="W8" i="77"/>
  <c r="W9" i="77" s="1"/>
  <c r="W5" i="77"/>
  <c r="V8" i="77"/>
  <c r="V9" i="77"/>
  <c r="V5" i="77"/>
  <c r="U8" i="77"/>
  <c r="U9" i="77" s="1"/>
  <c r="U5" i="77"/>
  <c r="T8" i="77"/>
  <c r="T5" i="77"/>
  <c r="S8" i="77"/>
  <c r="S9" i="77"/>
  <c r="S5" i="77"/>
  <c r="R8" i="77"/>
  <c r="R9" i="77" s="1"/>
  <c r="R5" i="77"/>
  <c r="Q8" i="77"/>
  <c r="Q9" i="77"/>
  <c r="Q5" i="77"/>
  <c r="P8" i="77"/>
  <c r="P9" i="77" s="1"/>
  <c r="P5" i="77"/>
  <c r="O8" i="77"/>
  <c r="O9" i="77"/>
  <c r="O5" i="77"/>
  <c r="N8" i="77"/>
  <c r="N9" i="77" s="1"/>
  <c r="N5" i="77"/>
  <c r="M8" i="77"/>
  <c r="M9" i="77"/>
  <c r="M5" i="77"/>
  <c r="L8" i="77"/>
  <c r="L9" i="77" s="1"/>
  <c r="L5" i="77"/>
  <c r="K8" i="77"/>
  <c r="K9" i="77"/>
  <c r="K5" i="77"/>
  <c r="J8" i="77"/>
  <c r="J9" i="77" s="1"/>
  <c r="J5" i="77"/>
  <c r="I8" i="77"/>
  <c r="I9" i="77"/>
  <c r="I5" i="77"/>
  <c r="H8" i="77"/>
  <c r="H5" i="77"/>
  <c r="G8" i="77"/>
  <c r="G9" i="77" s="1"/>
  <c r="G5" i="77"/>
  <c r="F8" i="77"/>
  <c r="F9" i="77"/>
  <c r="F5" i="77"/>
  <c r="E8" i="77"/>
  <c r="E9" i="77" s="1"/>
  <c r="E5" i="77"/>
  <c r="D8" i="77"/>
  <c r="D9" i="77"/>
  <c r="D5" i="77"/>
  <c r="AI4" i="77"/>
  <c r="AJ4" i="77"/>
  <c r="C5" i="77"/>
  <c r="C8" i="77"/>
  <c r="C9" i="77"/>
  <c r="AF8" i="76"/>
  <c r="AF9" i="76"/>
  <c r="AF5" i="76"/>
  <c r="AE8" i="76"/>
  <c r="AE9" i="76" s="1"/>
  <c r="AE5" i="76"/>
  <c r="AD8" i="76"/>
  <c r="AD9" i="76"/>
  <c r="AD5" i="76"/>
  <c r="AC8" i="76"/>
  <c r="AC9" i="76" s="1"/>
  <c r="AC5" i="76"/>
  <c r="AB5" i="76"/>
  <c r="AB8" i="76"/>
  <c r="AB9" i="76" s="1"/>
  <c r="AA8" i="76"/>
  <c r="AA9" i="76" s="1"/>
  <c r="AA5" i="76"/>
  <c r="Z8" i="76"/>
  <c r="Z9" i="76"/>
  <c r="Z5" i="76"/>
  <c r="Y8" i="76"/>
  <c r="Y9" i="76" s="1"/>
  <c r="Y5" i="76"/>
  <c r="X8" i="76"/>
  <c r="X9" i="76"/>
  <c r="X5" i="76"/>
  <c r="W8" i="76"/>
  <c r="W9" i="76" s="1"/>
  <c r="W5" i="76"/>
  <c r="V8" i="76"/>
  <c r="V9" i="76"/>
  <c r="V5" i="76"/>
  <c r="U8" i="76"/>
  <c r="U9" i="76" s="1"/>
  <c r="U5" i="76"/>
  <c r="T8" i="76"/>
  <c r="T9" i="76"/>
  <c r="T5" i="76"/>
  <c r="AY14" i="9"/>
  <c r="AV14" i="9"/>
  <c r="AS14" i="9"/>
  <c r="AP14" i="9"/>
  <c r="AM14" i="9"/>
  <c r="AJ14" i="9"/>
  <c r="AG14" i="9"/>
  <c r="AD14" i="9"/>
  <c r="AA14" i="9"/>
  <c r="X14" i="9"/>
  <c r="U14" i="9"/>
  <c r="R14" i="9"/>
  <c r="O14" i="9"/>
  <c r="S8" i="76"/>
  <c r="S9" i="76"/>
  <c r="S5" i="76"/>
  <c r="R8" i="76"/>
  <c r="R9" i="76" s="1"/>
  <c r="R5" i="76"/>
  <c r="Q8" i="76"/>
  <c r="Q9" i="76"/>
  <c r="Q5" i="76"/>
  <c r="P8" i="76"/>
  <c r="P9" i="76" s="1"/>
  <c r="P5" i="76"/>
  <c r="O8" i="76"/>
  <c r="O9" i="76"/>
  <c r="O5" i="76"/>
  <c r="N8" i="76"/>
  <c r="N9" i="76" s="1"/>
  <c r="N5" i="76"/>
  <c r="M8" i="76"/>
  <c r="M9" i="76"/>
  <c r="M5" i="76"/>
  <c r="L8" i="76"/>
  <c r="L9" i="76" s="1"/>
  <c r="L5" i="76"/>
  <c r="K8" i="76"/>
  <c r="K5" i="76"/>
  <c r="J8" i="76"/>
  <c r="J9" i="76"/>
  <c r="J5" i="76"/>
  <c r="I8" i="76"/>
  <c r="I9" i="76" s="1"/>
  <c r="I5" i="76"/>
  <c r="H8" i="76"/>
  <c r="H9" i="76"/>
  <c r="H5" i="76"/>
  <c r="G8" i="76"/>
  <c r="G9" i="76" s="1"/>
  <c r="G5" i="76"/>
  <c r="F8" i="76"/>
  <c r="F9" i="76"/>
  <c r="F5" i="76"/>
  <c r="E8" i="76"/>
  <c r="E5" i="76"/>
  <c r="D8" i="76"/>
  <c r="D9" i="76" s="1"/>
  <c r="D5" i="76"/>
  <c r="AI4" i="76"/>
  <c r="AJ4" i="76"/>
  <c r="C5" i="76"/>
  <c r="C8" i="76"/>
  <c r="AG8" i="75"/>
  <c r="AG9" i="75"/>
  <c r="AG5" i="75"/>
  <c r="AF8" i="75"/>
  <c r="AF9" i="75" s="1"/>
  <c r="AF5" i="75"/>
  <c r="AE8" i="75"/>
  <c r="AE9" i="75"/>
  <c r="AE5" i="75"/>
  <c r="AD8" i="75"/>
  <c r="AD9" i="75" s="1"/>
  <c r="AD5" i="75"/>
  <c r="AC8" i="75"/>
  <c r="AC9" i="75"/>
  <c r="AC5" i="75"/>
  <c r="AB8" i="75"/>
  <c r="AB9" i="75" s="1"/>
  <c r="AB5" i="75"/>
  <c r="AA8" i="75"/>
  <c r="AA9" i="75"/>
  <c r="AA5" i="75"/>
  <c r="Z8" i="75"/>
  <c r="Z9" i="75" s="1"/>
  <c r="Z5" i="75"/>
  <c r="Y8" i="75"/>
  <c r="Y9" i="75"/>
  <c r="Y5" i="75"/>
  <c r="X8" i="75"/>
  <c r="X9" i="75" s="1"/>
  <c r="X5" i="75"/>
  <c r="W8" i="75"/>
  <c r="W9" i="75"/>
  <c r="W5" i="75"/>
  <c r="V8" i="75"/>
  <c r="V9" i="75" s="1"/>
  <c r="V5" i="75"/>
  <c r="U8" i="75"/>
  <c r="U9" i="75"/>
  <c r="U5" i="75"/>
  <c r="T8" i="75"/>
  <c r="T9" i="75"/>
  <c r="T5" i="75"/>
  <c r="S8" i="75"/>
  <c r="S9" i="75" s="1"/>
  <c r="S5" i="75"/>
  <c r="R8" i="75"/>
  <c r="R9" i="75"/>
  <c r="R5" i="75"/>
  <c r="Q8" i="75"/>
  <c r="Q9" i="75" s="1"/>
  <c r="Q5" i="75"/>
  <c r="P8" i="75"/>
  <c r="P9" i="75"/>
  <c r="P5" i="75"/>
  <c r="O8" i="75"/>
  <c r="O9" i="75" s="1"/>
  <c r="O5" i="75"/>
  <c r="N8" i="75"/>
  <c r="N9" i="75"/>
  <c r="N5" i="75"/>
  <c r="M8" i="75"/>
  <c r="M9" i="75" s="1"/>
  <c r="M5" i="75"/>
  <c r="L8" i="75"/>
  <c r="L9" i="75"/>
  <c r="L5" i="75"/>
  <c r="K8" i="75"/>
  <c r="K9" i="75" s="1"/>
  <c r="K5" i="75"/>
  <c r="J8" i="75"/>
  <c r="J9" i="75"/>
  <c r="J5" i="75"/>
  <c r="I8" i="75"/>
  <c r="I9" i="75" s="1"/>
  <c r="I5" i="75"/>
  <c r="H8" i="75"/>
  <c r="H9" i="75"/>
  <c r="H5" i="75"/>
  <c r="G8" i="75"/>
  <c r="G9" i="75" s="1"/>
  <c r="G5" i="75"/>
  <c r="F8" i="75"/>
  <c r="F9" i="75"/>
  <c r="F5" i="75"/>
  <c r="E8" i="75"/>
  <c r="E9" i="75" s="1"/>
  <c r="E5" i="75"/>
  <c r="D8" i="75"/>
  <c r="D9" i="75"/>
  <c r="D5" i="75"/>
  <c r="AI4" i="75"/>
  <c r="AJ4" i="75"/>
  <c r="C5" i="75"/>
  <c r="AI5" i="75" s="1"/>
  <c r="C8" i="75"/>
  <c r="C9" i="75"/>
  <c r="AD8" i="74"/>
  <c r="AD9" i="74"/>
  <c r="AD5" i="74"/>
  <c r="AC8" i="74"/>
  <c r="AC9" i="74" s="1"/>
  <c r="AC5" i="74"/>
  <c r="AB8" i="74"/>
  <c r="AB9" i="74"/>
  <c r="AB5" i="74"/>
  <c r="AA8" i="74"/>
  <c r="AA9" i="74" s="1"/>
  <c r="AA5" i="74"/>
  <c r="Z8" i="74"/>
  <c r="Z9" i="74"/>
  <c r="Z5" i="74"/>
  <c r="Y8" i="74"/>
  <c r="Y9" i="74" s="1"/>
  <c r="Y5" i="74"/>
  <c r="X8" i="74"/>
  <c r="X9" i="74"/>
  <c r="X5" i="74"/>
  <c r="W8" i="74"/>
  <c r="W9" i="74" s="1"/>
  <c r="W5" i="74"/>
  <c r="V8" i="74"/>
  <c r="V9" i="74"/>
  <c r="V5" i="74"/>
  <c r="U8" i="74"/>
  <c r="U9" i="74" s="1"/>
  <c r="U5" i="74"/>
  <c r="T8" i="74"/>
  <c r="T9" i="74"/>
  <c r="T5" i="74"/>
  <c r="S8" i="74"/>
  <c r="S9" i="74" s="1"/>
  <c r="S5" i="74"/>
  <c r="R8" i="74"/>
  <c r="R9" i="74"/>
  <c r="R5" i="74"/>
  <c r="Q8" i="74"/>
  <c r="Q9" i="74" s="1"/>
  <c r="Q5" i="74"/>
  <c r="P8" i="74"/>
  <c r="P5" i="74"/>
  <c r="O8" i="74"/>
  <c r="O9" i="74"/>
  <c r="O5" i="74"/>
  <c r="N8" i="74"/>
  <c r="N9" i="74" s="1"/>
  <c r="N5" i="74"/>
  <c r="M8" i="74"/>
  <c r="M5" i="74"/>
  <c r="L8" i="74"/>
  <c r="L9" i="74"/>
  <c r="L5" i="74"/>
  <c r="K8" i="74"/>
  <c r="K9" i="74" s="1"/>
  <c r="K5" i="74"/>
  <c r="J8" i="74"/>
  <c r="J5" i="74"/>
  <c r="AY13" i="9"/>
  <c r="I8" i="74"/>
  <c r="I9" i="74" s="1"/>
  <c r="I5" i="74"/>
  <c r="H8" i="74"/>
  <c r="H9" i="74"/>
  <c r="H5" i="74"/>
  <c r="G8" i="74"/>
  <c r="G5" i="74"/>
  <c r="F8" i="74"/>
  <c r="F9" i="74" s="1"/>
  <c r="F5" i="74"/>
  <c r="E8" i="74"/>
  <c r="E9" i="74"/>
  <c r="E5" i="74"/>
  <c r="D8" i="74"/>
  <c r="D9" i="74" s="1"/>
  <c r="D5" i="74"/>
  <c r="AI4" i="74"/>
  <c r="AJ4" i="74"/>
  <c r="C5" i="74"/>
  <c r="C8" i="74"/>
  <c r="C9" i="74" s="1"/>
  <c r="AG8" i="73"/>
  <c r="AG5" i="73"/>
  <c r="AF8" i="73"/>
  <c r="AF9" i="73" s="1"/>
  <c r="AF5" i="73"/>
  <c r="AE8" i="73"/>
  <c r="AE9" i="73"/>
  <c r="AE5" i="73"/>
  <c r="AD8" i="73"/>
  <c r="AD9" i="73" s="1"/>
  <c r="AD5" i="73"/>
  <c r="AC8" i="73"/>
  <c r="AC9" i="73"/>
  <c r="AC5" i="73"/>
  <c r="AB8" i="73"/>
  <c r="AB9" i="73" s="1"/>
  <c r="AB5" i="73"/>
  <c r="AA8" i="73"/>
  <c r="AA5" i="73"/>
  <c r="Z8" i="73"/>
  <c r="Z9" i="73"/>
  <c r="Z5" i="73"/>
  <c r="Y8" i="73"/>
  <c r="Y9" i="73" s="1"/>
  <c r="Y5" i="73"/>
  <c r="X8" i="73"/>
  <c r="X9" i="73"/>
  <c r="X5" i="73"/>
  <c r="W8" i="73"/>
  <c r="W9" i="73" s="1"/>
  <c r="W5" i="73"/>
  <c r="V8" i="73"/>
  <c r="V9" i="73"/>
  <c r="V5" i="73"/>
  <c r="U8" i="73"/>
  <c r="U5" i="73"/>
  <c r="T8" i="73"/>
  <c r="T9" i="73" s="1"/>
  <c r="T5" i="73"/>
  <c r="S8" i="73"/>
  <c r="S9" i="73"/>
  <c r="S5" i="73"/>
  <c r="R8" i="73"/>
  <c r="R9" i="73" s="1"/>
  <c r="R5" i="73"/>
  <c r="Q8" i="73"/>
  <c r="Q9" i="73"/>
  <c r="Q5" i="73"/>
  <c r="P8" i="73"/>
  <c r="P5" i="73"/>
  <c r="O8" i="73"/>
  <c r="O9" i="73" s="1"/>
  <c r="O5" i="73"/>
  <c r="N8" i="73"/>
  <c r="N9" i="73"/>
  <c r="N5" i="73"/>
  <c r="M8" i="73"/>
  <c r="M5" i="73"/>
  <c r="L8" i="73"/>
  <c r="L5" i="73"/>
  <c r="K8" i="73"/>
  <c r="K5" i="73"/>
  <c r="J8" i="73"/>
  <c r="J5" i="73"/>
  <c r="I8" i="73"/>
  <c r="I9" i="73" s="1"/>
  <c r="I5" i="73"/>
  <c r="H8" i="73"/>
  <c r="H5" i="73"/>
  <c r="G8" i="73"/>
  <c r="G5" i="73"/>
  <c r="F8" i="73"/>
  <c r="F9" i="73"/>
  <c r="F5" i="73"/>
  <c r="E8" i="73"/>
  <c r="E9" i="73" s="1"/>
  <c r="E5" i="73"/>
  <c r="D8" i="73"/>
  <c r="D9" i="73"/>
  <c r="D5" i="73"/>
  <c r="AI4" i="73"/>
  <c r="AJ4" i="73"/>
  <c r="C5" i="73"/>
  <c r="C8" i="73"/>
  <c r="C9" i="73"/>
  <c r="AG8" i="72"/>
  <c r="AG9" i="72"/>
  <c r="AG5" i="72"/>
  <c r="AF8" i="72"/>
  <c r="AF9" i="72" s="1"/>
  <c r="AF5" i="72"/>
  <c r="AE8" i="72"/>
  <c r="AE9" i="72"/>
  <c r="AE5" i="72"/>
  <c r="AD8" i="72"/>
  <c r="AD9" i="72" s="1"/>
  <c r="AD5" i="72"/>
  <c r="AC8" i="72"/>
  <c r="AC9" i="72"/>
  <c r="AC5" i="72"/>
  <c r="AB8" i="72"/>
  <c r="AB9" i="72" s="1"/>
  <c r="AB5" i="72"/>
  <c r="AA8" i="72"/>
  <c r="AA9" i="72"/>
  <c r="AA5" i="72"/>
  <c r="Z8" i="72"/>
  <c r="Z9" i="72" s="1"/>
  <c r="Z5" i="72"/>
  <c r="Y8" i="72"/>
  <c r="Y9" i="72"/>
  <c r="Y5" i="72"/>
  <c r="X8" i="72"/>
  <c r="X9" i="72" s="1"/>
  <c r="X5" i="72"/>
  <c r="W8" i="72"/>
  <c r="W9" i="72"/>
  <c r="W5" i="72"/>
  <c r="V8" i="72"/>
  <c r="V9" i="72" s="1"/>
  <c r="V5" i="72"/>
  <c r="U8" i="72"/>
  <c r="U9" i="72"/>
  <c r="U5" i="72"/>
  <c r="T8" i="72"/>
  <c r="T9" i="72" s="1"/>
  <c r="T5" i="72"/>
  <c r="S8" i="72"/>
  <c r="S9" i="72"/>
  <c r="S5" i="72"/>
  <c r="R8" i="72"/>
  <c r="R9" i="72" s="1"/>
  <c r="R5" i="72"/>
  <c r="Q8" i="72"/>
  <c r="Q9" i="72"/>
  <c r="Q5" i="72"/>
  <c r="P8" i="72"/>
  <c r="P9" i="72" s="1"/>
  <c r="P5" i="72"/>
  <c r="O8" i="72"/>
  <c r="O9" i="72"/>
  <c r="O5" i="72"/>
  <c r="N8" i="72"/>
  <c r="N9" i="72" s="1"/>
  <c r="N5" i="72"/>
  <c r="M8" i="72"/>
  <c r="M9" i="72"/>
  <c r="M5" i="72"/>
  <c r="L8" i="72"/>
  <c r="L9" i="72" s="1"/>
  <c r="L5" i="72"/>
  <c r="K8" i="72"/>
  <c r="K9" i="72"/>
  <c r="K5" i="72"/>
  <c r="J8" i="72"/>
  <c r="J9" i="72" s="1"/>
  <c r="J5" i="72"/>
  <c r="I8" i="72"/>
  <c r="I9" i="72"/>
  <c r="I5" i="72"/>
  <c r="H8" i="72"/>
  <c r="H9" i="72" s="1"/>
  <c r="H5" i="72"/>
  <c r="G8" i="72"/>
  <c r="G5" i="72"/>
  <c r="F8" i="72"/>
  <c r="F9" i="72"/>
  <c r="F5" i="72"/>
  <c r="E8" i="72"/>
  <c r="E9" i="72" s="1"/>
  <c r="E5" i="72"/>
  <c r="D8" i="72"/>
  <c r="D9" i="72"/>
  <c r="D5" i="72"/>
  <c r="B9" i="72"/>
  <c r="B5" i="72"/>
  <c r="AI4" i="72"/>
  <c r="AJ4" i="72"/>
  <c r="C5" i="72"/>
  <c r="C8" i="72"/>
  <c r="AF8" i="71"/>
  <c r="AF9" i="71" s="1"/>
  <c r="AF5" i="71"/>
  <c r="AE8" i="71"/>
  <c r="AE9" i="71"/>
  <c r="AE5" i="71"/>
  <c r="AD8" i="71"/>
  <c r="AD9" i="71" s="1"/>
  <c r="AD5" i="71"/>
  <c r="AC8" i="71"/>
  <c r="AC9" i="71"/>
  <c r="AC5" i="71"/>
  <c r="AB8" i="71"/>
  <c r="AB9" i="71" s="1"/>
  <c r="AB5" i="71"/>
  <c r="AA8" i="71"/>
  <c r="AA5" i="71"/>
  <c r="Z8" i="71"/>
  <c r="Z9" i="71"/>
  <c r="Z5" i="71"/>
  <c r="Y8" i="71"/>
  <c r="Y9" i="71" s="1"/>
  <c r="Y5" i="71"/>
  <c r="X8" i="71"/>
  <c r="X9" i="71"/>
  <c r="X5" i="71"/>
  <c r="AV13" i="9"/>
  <c r="W8" i="71"/>
  <c r="W9" i="71"/>
  <c r="W5" i="71"/>
  <c r="V8" i="71"/>
  <c r="V9" i="71" s="1"/>
  <c r="V5" i="71"/>
  <c r="U8" i="71"/>
  <c r="U9" i="71"/>
  <c r="U5" i="71"/>
  <c r="T8" i="71"/>
  <c r="T9" i="71" s="1"/>
  <c r="T5" i="71"/>
  <c r="S8" i="71"/>
  <c r="S5" i="71"/>
  <c r="R8" i="71"/>
  <c r="R9" i="71"/>
  <c r="R5" i="71"/>
  <c r="Q8" i="71"/>
  <c r="Q9" i="71" s="1"/>
  <c r="Q5" i="71"/>
  <c r="P8" i="71"/>
  <c r="P5" i="71"/>
  <c r="O8" i="71"/>
  <c r="O9" i="71"/>
  <c r="O5" i="71"/>
  <c r="N8" i="71"/>
  <c r="N9" i="71" s="1"/>
  <c r="N5" i="71"/>
  <c r="M8" i="71"/>
  <c r="M9" i="71"/>
  <c r="M5" i="71"/>
  <c r="L8" i="71"/>
  <c r="L9" i="71" s="1"/>
  <c r="L5" i="71"/>
  <c r="K8" i="71"/>
  <c r="K9" i="71"/>
  <c r="K5" i="71"/>
  <c r="J8" i="71"/>
  <c r="J9" i="71" s="1"/>
  <c r="J5" i="71"/>
  <c r="I8" i="71"/>
  <c r="I9" i="71"/>
  <c r="I5" i="71"/>
  <c r="H8" i="71"/>
  <c r="H9" i="71" s="1"/>
  <c r="H5" i="71"/>
  <c r="G8" i="71"/>
  <c r="G9" i="71"/>
  <c r="G5" i="71"/>
  <c r="F8" i="71"/>
  <c r="F9" i="71" s="1"/>
  <c r="F5" i="71"/>
  <c r="E8" i="71"/>
  <c r="E9" i="71"/>
  <c r="E5" i="71"/>
  <c r="AJ13" i="9"/>
  <c r="AS13" i="9"/>
  <c r="AG13" i="9"/>
  <c r="AS17" i="9" s="1"/>
  <c r="D8" i="71"/>
  <c r="D9" i="71" s="1"/>
  <c r="D5" i="71"/>
  <c r="AI4" i="71"/>
  <c r="AJ4" i="71"/>
  <c r="C5" i="71"/>
  <c r="C8" i="71"/>
  <c r="C9" i="71" s="1"/>
  <c r="AG8" i="70"/>
  <c r="AG9" i="70" s="1"/>
  <c r="AG5" i="70"/>
  <c r="AF8" i="70"/>
  <c r="AF9" i="70"/>
  <c r="AF5" i="70"/>
  <c r="AE8" i="70"/>
  <c r="AE9" i="70" s="1"/>
  <c r="AE5" i="70"/>
  <c r="AD8" i="70"/>
  <c r="AD9" i="70"/>
  <c r="AD5" i="70"/>
  <c r="AC8" i="70"/>
  <c r="AC9" i="70" s="1"/>
  <c r="AC5" i="70"/>
  <c r="AB8" i="70"/>
  <c r="AB5" i="70"/>
  <c r="F13" i="9"/>
  <c r="I13" i="9"/>
  <c r="L13" i="9"/>
  <c r="O13" i="9"/>
  <c r="R13" i="9"/>
  <c r="U13" i="9"/>
  <c r="X13" i="9"/>
  <c r="AA13" i="9"/>
  <c r="AD13" i="9"/>
  <c r="AA8" i="70"/>
  <c r="AA9" i="70" s="1"/>
  <c r="AA5" i="70"/>
  <c r="Z8" i="70"/>
  <c r="Z9" i="70"/>
  <c r="Z5" i="70"/>
  <c r="Y8" i="70"/>
  <c r="Y9" i="70" s="1"/>
  <c r="Y5" i="70"/>
  <c r="X8" i="70"/>
  <c r="X9" i="70"/>
  <c r="X5" i="70"/>
  <c r="W8" i="70"/>
  <c r="W9" i="70" s="1"/>
  <c r="W5" i="70"/>
  <c r="V8" i="70"/>
  <c r="V9" i="70"/>
  <c r="V5" i="70"/>
  <c r="U8" i="70"/>
  <c r="U9" i="70" s="1"/>
  <c r="U5" i="70"/>
  <c r="T8" i="70"/>
  <c r="T9" i="70"/>
  <c r="T5" i="70"/>
  <c r="S5" i="70"/>
  <c r="S8" i="70"/>
  <c r="S9" i="70"/>
  <c r="R8" i="70"/>
  <c r="R9" i="70"/>
  <c r="R5" i="70"/>
  <c r="Q8" i="70"/>
  <c r="Q9" i="70" s="1"/>
  <c r="Q5" i="70"/>
  <c r="P8" i="70"/>
  <c r="P9" i="70"/>
  <c r="P5" i="70"/>
  <c r="O8" i="70"/>
  <c r="O9" i="70" s="1"/>
  <c r="O5" i="70"/>
  <c r="N8" i="70"/>
  <c r="N9" i="70"/>
  <c r="N5" i="70"/>
  <c r="M8" i="70"/>
  <c r="M9" i="70" s="1"/>
  <c r="M5" i="70"/>
  <c r="L8" i="70"/>
  <c r="L9" i="70"/>
  <c r="L5" i="70"/>
  <c r="K8" i="70"/>
  <c r="K9" i="70" s="1"/>
  <c r="K5" i="70"/>
  <c r="J8" i="70"/>
  <c r="J9" i="70"/>
  <c r="J5" i="70"/>
  <c r="I8" i="70"/>
  <c r="I9" i="70" s="1"/>
  <c r="I5" i="70"/>
  <c r="H8" i="70"/>
  <c r="H9" i="70"/>
  <c r="H5" i="70"/>
  <c r="G8" i="70"/>
  <c r="G9" i="70" s="1"/>
  <c r="G5" i="70"/>
  <c r="F8" i="70"/>
  <c r="F9" i="70"/>
  <c r="F5" i="70"/>
  <c r="C5" i="70"/>
  <c r="D5" i="70"/>
  <c r="E5" i="70"/>
  <c r="E8" i="70"/>
  <c r="E9" i="70"/>
  <c r="D8" i="70"/>
  <c r="D9" i="70"/>
  <c r="AI4" i="70"/>
  <c r="AJ4" i="70"/>
  <c r="C8" i="70"/>
  <c r="AI8" i="70"/>
  <c r="AI9" i="70" s="1"/>
  <c r="AF8" i="69"/>
  <c r="AF9" i="69" s="1"/>
  <c r="AF5" i="69"/>
  <c r="AE8" i="69"/>
  <c r="AE5" i="69"/>
  <c r="AD8" i="69"/>
  <c r="AD9" i="69"/>
  <c r="AD5" i="69"/>
  <c r="AC8" i="69"/>
  <c r="AC9" i="69" s="1"/>
  <c r="AC5" i="69"/>
  <c r="AB8" i="69"/>
  <c r="AB9" i="69"/>
  <c r="AB5" i="69"/>
  <c r="AA8" i="69"/>
  <c r="AA9" i="69" s="1"/>
  <c r="AA5" i="69"/>
  <c r="Z8" i="69"/>
  <c r="Z9" i="69"/>
  <c r="Z5" i="69"/>
  <c r="Y8" i="69"/>
  <c r="Y9" i="69" s="1"/>
  <c r="Y5" i="69"/>
  <c r="X8" i="69"/>
  <c r="X9" i="69"/>
  <c r="X5" i="69"/>
  <c r="W8" i="69"/>
  <c r="W5" i="69"/>
  <c r="V8" i="69"/>
  <c r="V9" i="69" s="1"/>
  <c r="V5" i="69"/>
  <c r="U8" i="69"/>
  <c r="U9" i="69"/>
  <c r="U5" i="69"/>
  <c r="T8" i="69"/>
  <c r="T9" i="69" s="1"/>
  <c r="T5" i="69"/>
  <c r="S8" i="69"/>
  <c r="S9" i="69"/>
  <c r="S5" i="69"/>
  <c r="R8" i="69"/>
  <c r="R9" i="69" s="1"/>
  <c r="R5" i="69"/>
  <c r="C8" i="69"/>
  <c r="D8" i="69"/>
  <c r="E8" i="69"/>
  <c r="E9" i="69"/>
  <c r="F8" i="69"/>
  <c r="G8" i="69"/>
  <c r="G9" i="69" s="1"/>
  <c r="H8" i="69"/>
  <c r="I8" i="69"/>
  <c r="J8" i="69"/>
  <c r="K8" i="69"/>
  <c r="K9" i="69" s="1"/>
  <c r="L8" i="69"/>
  <c r="M8" i="69"/>
  <c r="M9" i="69" s="1"/>
  <c r="N8" i="69"/>
  <c r="N9" i="69" s="1"/>
  <c r="O8" i="69"/>
  <c r="P8" i="69"/>
  <c r="P9" i="69" s="1"/>
  <c r="Q8" i="69"/>
  <c r="Q5" i="69"/>
  <c r="P5" i="69"/>
  <c r="O9" i="69"/>
  <c r="O5" i="69"/>
  <c r="N5" i="69"/>
  <c r="M5" i="69"/>
  <c r="L9" i="69"/>
  <c r="L5" i="69"/>
  <c r="K5" i="69"/>
  <c r="J9" i="69"/>
  <c r="J5" i="69"/>
  <c r="I5" i="69"/>
  <c r="H9" i="69"/>
  <c r="H5" i="69"/>
  <c r="G5" i="69"/>
  <c r="F9" i="69"/>
  <c r="F5" i="69"/>
  <c r="E5" i="69"/>
  <c r="D9" i="69"/>
  <c r="D5" i="69"/>
  <c r="AI4" i="69"/>
  <c r="AJ4" i="69"/>
  <c r="C5" i="69"/>
  <c r="C9" i="69"/>
  <c r="AG8" i="68"/>
  <c r="AG9" i="68" s="1"/>
  <c r="AG5" i="68"/>
  <c r="AF8" i="68"/>
  <c r="AF9" i="68"/>
  <c r="AF5" i="68"/>
  <c r="AE8" i="68"/>
  <c r="AE9" i="68" s="1"/>
  <c r="AE5" i="68"/>
  <c r="AD8" i="68"/>
  <c r="AD9" i="68"/>
  <c r="AD5" i="68"/>
  <c r="AI5" i="24"/>
  <c r="C10" i="9" s="1"/>
  <c r="C8" i="68"/>
  <c r="D8" i="68"/>
  <c r="E8" i="68"/>
  <c r="E9" i="68" s="1"/>
  <c r="F8" i="68"/>
  <c r="G8" i="68"/>
  <c r="H8" i="68"/>
  <c r="I8" i="68"/>
  <c r="J8" i="68"/>
  <c r="K8" i="68"/>
  <c r="L8" i="68"/>
  <c r="L9" i="68" s="1"/>
  <c r="M8" i="68"/>
  <c r="M9" i="68" s="1"/>
  <c r="N8" i="68"/>
  <c r="O8" i="68"/>
  <c r="O9" i="68" s="1"/>
  <c r="P8" i="68"/>
  <c r="Q8" i="68"/>
  <c r="R8" i="68"/>
  <c r="S8" i="68"/>
  <c r="T8" i="68"/>
  <c r="T9" i="68"/>
  <c r="U8" i="68"/>
  <c r="V8" i="68"/>
  <c r="V9" i="68" s="1"/>
  <c r="W8" i="68"/>
  <c r="X8" i="68"/>
  <c r="Y8" i="68"/>
  <c r="Y9" i="68" s="1"/>
  <c r="Z8" i="68"/>
  <c r="AA8" i="68"/>
  <c r="AA9" i="68" s="1"/>
  <c r="AB8" i="68"/>
  <c r="AB9" i="68"/>
  <c r="AC8" i="68"/>
  <c r="Q9" i="68"/>
  <c r="Q5" i="68"/>
  <c r="R9" i="68"/>
  <c r="R5" i="68"/>
  <c r="S9" i="68"/>
  <c r="S5" i="68"/>
  <c r="T5" i="68"/>
  <c r="U9" i="68"/>
  <c r="U5" i="68"/>
  <c r="V5" i="68"/>
  <c r="W9" i="68"/>
  <c r="W5" i="68"/>
  <c r="X5" i="68"/>
  <c r="Y5" i="68"/>
  <c r="Z9" i="68"/>
  <c r="Z5" i="68"/>
  <c r="AA5" i="68"/>
  <c r="AB5" i="68"/>
  <c r="AC9" i="68"/>
  <c r="AC5" i="68"/>
  <c r="P5" i="68"/>
  <c r="O5" i="68"/>
  <c r="N9" i="68"/>
  <c r="N5" i="68"/>
  <c r="M5" i="68"/>
  <c r="L5" i="68"/>
  <c r="K9" i="68"/>
  <c r="K5" i="68"/>
  <c r="J9" i="68"/>
  <c r="J5" i="68"/>
  <c r="I9" i="68"/>
  <c r="I5" i="68"/>
  <c r="AM13" i="9"/>
  <c r="AP13" i="9"/>
  <c r="H9" i="68"/>
  <c r="H5" i="68"/>
  <c r="G9" i="68"/>
  <c r="G5" i="68"/>
  <c r="F9" i="68"/>
  <c r="F5" i="68"/>
  <c r="E5" i="68"/>
  <c r="D9" i="68"/>
  <c r="D5" i="68"/>
  <c r="B5" i="68"/>
  <c r="AI5" i="68" s="1"/>
  <c r="AI4" i="68"/>
  <c r="AJ4" i="68"/>
  <c r="C5" i="68"/>
  <c r="C9" i="68"/>
  <c r="AG8" i="67"/>
  <c r="AG9" i="67"/>
  <c r="AG5" i="67"/>
  <c r="AF8" i="67"/>
  <c r="AF9" i="67" s="1"/>
  <c r="AF5" i="67"/>
  <c r="AE8" i="67"/>
  <c r="AE9" i="67"/>
  <c r="AE5" i="67"/>
  <c r="AD8" i="67"/>
  <c r="AD9" i="67" s="1"/>
  <c r="AD5" i="67"/>
  <c r="AC8" i="67"/>
  <c r="AC9" i="67"/>
  <c r="AC5" i="67"/>
  <c r="AB8" i="67"/>
  <c r="AB5" i="67"/>
  <c r="AA8" i="67"/>
  <c r="AA9" i="67" s="1"/>
  <c r="AA5" i="67"/>
  <c r="Z8" i="67"/>
  <c r="Z9" i="67"/>
  <c r="Z5" i="67"/>
  <c r="Y8" i="67"/>
  <c r="Y9" i="67" s="1"/>
  <c r="Y5" i="67"/>
  <c r="C8" i="67"/>
  <c r="D8" i="67"/>
  <c r="E8" i="67"/>
  <c r="E9" i="67" s="1"/>
  <c r="F8" i="67"/>
  <c r="F9" i="67" s="1"/>
  <c r="G8" i="67"/>
  <c r="H8" i="67"/>
  <c r="AI8" i="67" s="1"/>
  <c r="I8" i="67"/>
  <c r="I9" i="67"/>
  <c r="J8" i="67"/>
  <c r="K8" i="67"/>
  <c r="K9" i="67" s="1"/>
  <c r="L8" i="67"/>
  <c r="M8" i="67"/>
  <c r="M9" i="67"/>
  <c r="N8" i="67"/>
  <c r="O8" i="67"/>
  <c r="P8" i="67"/>
  <c r="Q8" i="67"/>
  <c r="Q9" i="67" s="1"/>
  <c r="R8" i="67"/>
  <c r="R9" i="67" s="1"/>
  <c r="S8" i="67"/>
  <c r="S9" i="67"/>
  <c r="T8" i="67"/>
  <c r="U8" i="67"/>
  <c r="U9" i="67" s="1"/>
  <c r="V8" i="67"/>
  <c r="W8" i="67"/>
  <c r="X8" i="67"/>
  <c r="X9" i="67" s="1"/>
  <c r="X5" i="67"/>
  <c r="V6" i="67"/>
  <c r="V5" i="67"/>
  <c r="W9" i="67"/>
  <c r="W5" i="67"/>
  <c r="U5" i="67"/>
  <c r="T9" i="67"/>
  <c r="T5" i="67"/>
  <c r="S5" i="67"/>
  <c r="R5" i="67"/>
  <c r="Q5" i="67"/>
  <c r="P9" i="67"/>
  <c r="P5" i="67"/>
  <c r="O5" i="67"/>
  <c r="N9" i="67"/>
  <c r="N5" i="67"/>
  <c r="M5" i="67"/>
  <c r="L9" i="67"/>
  <c r="L5" i="67"/>
  <c r="K5" i="67"/>
  <c r="J9" i="67"/>
  <c r="J5" i="67"/>
  <c r="I5" i="67"/>
  <c r="H9" i="67"/>
  <c r="H5" i="67"/>
  <c r="G5" i="67"/>
  <c r="F5" i="67"/>
  <c r="E5" i="67"/>
  <c r="D9" i="67"/>
  <c r="D5" i="67"/>
  <c r="C5" i="67"/>
  <c r="C9" i="67"/>
  <c r="B5" i="67"/>
  <c r="AF8" i="66"/>
  <c r="AF9" i="66"/>
  <c r="AF5" i="66"/>
  <c r="AI4" i="66"/>
  <c r="Z8" i="66"/>
  <c r="Z9" i="66"/>
  <c r="AA8" i="66"/>
  <c r="AB8" i="66"/>
  <c r="AB9" i="66" s="1"/>
  <c r="AC8" i="66"/>
  <c r="AC9" i="66"/>
  <c r="AD8" i="66"/>
  <c r="AD9" i="66"/>
  <c r="AE8" i="66"/>
  <c r="AI8" i="66"/>
  <c r="AI9" i="66" s="1"/>
  <c r="AE9" i="66"/>
  <c r="AA9" i="66"/>
  <c r="AE5" i="66"/>
  <c r="AD5" i="66"/>
  <c r="C5" i="66"/>
  <c r="D5" i="66"/>
  <c r="E5" i="66"/>
  <c r="F5" i="66"/>
  <c r="G5" i="66"/>
  <c r="H5" i="66"/>
  <c r="I5" i="66"/>
  <c r="J5" i="66"/>
  <c r="K5" i="66"/>
  <c r="L5" i="66"/>
  <c r="M5" i="66"/>
  <c r="N5" i="66"/>
  <c r="O5" i="66"/>
  <c r="P5" i="66"/>
  <c r="Q5" i="66"/>
  <c r="R5" i="66"/>
  <c r="S5" i="66"/>
  <c r="T5" i="66"/>
  <c r="U5" i="66"/>
  <c r="V5" i="66"/>
  <c r="W5" i="66"/>
  <c r="X5" i="66"/>
  <c r="Y5" i="66"/>
  <c r="Z5" i="66"/>
  <c r="AA5" i="66"/>
  <c r="AB5" i="66"/>
  <c r="AC5" i="66"/>
  <c r="B5" i="66"/>
  <c r="AI5" i="66" s="1"/>
  <c r="W4" i="66"/>
  <c r="AJ4" i="66" s="1"/>
  <c r="AI4" i="65"/>
  <c r="AJ4" i="65"/>
  <c r="U4" i="64"/>
  <c r="AJ4" i="64" s="1"/>
  <c r="AJ4" i="63"/>
  <c r="AI4" i="63"/>
  <c r="AJ4" i="62"/>
  <c r="AI4" i="62"/>
  <c r="AJ4" i="61"/>
  <c r="AI4" i="61"/>
  <c r="AJ4" i="60"/>
  <c r="AI4" i="60"/>
  <c r="AJ4" i="59"/>
  <c r="AI4" i="59"/>
  <c r="AJ4" i="58"/>
  <c r="AI4" i="58"/>
  <c r="AJ4" i="57"/>
  <c r="AI4" i="57"/>
  <c r="AJ4" i="56"/>
  <c r="AI4" i="56"/>
  <c r="AJ4" i="55"/>
  <c r="AI4" i="55"/>
  <c r="E4" i="54"/>
  <c r="AJ4" i="54"/>
  <c r="AJ4" i="53"/>
  <c r="AI4" i="53"/>
  <c r="AJ4" i="52"/>
  <c r="AI4" i="52"/>
  <c r="AJ4" i="51"/>
  <c r="AI4" i="51"/>
  <c r="AJ4" i="50"/>
  <c r="AI4" i="50"/>
  <c r="AJ4" i="49"/>
  <c r="AI4" i="49"/>
  <c r="AJ4" i="48"/>
  <c r="AI4" i="48"/>
  <c r="AJ4" i="47"/>
  <c r="AI4" i="47"/>
  <c r="AJ4" i="46"/>
  <c r="AI4" i="46"/>
  <c r="AJ4" i="45"/>
  <c r="AI4" i="45"/>
  <c r="AJ4" i="44"/>
  <c r="AI4" i="44"/>
  <c r="AJ4" i="43"/>
  <c r="AI4" i="43"/>
  <c r="AJ4" i="42"/>
  <c r="AI4" i="42"/>
  <c r="AJ4" i="41"/>
  <c r="AI4" i="41"/>
  <c r="AI5" i="23"/>
  <c r="B10" i="9" s="1"/>
  <c r="AJ4" i="40"/>
  <c r="AI4" i="40"/>
  <c r="AJ4" i="39"/>
  <c r="AI4" i="39"/>
  <c r="T4" i="38"/>
  <c r="AJ4" i="38"/>
  <c r="AJ4" i="37"/>
  <c r="AI4" i="37"/>
  <c r="AB4" i="36"/>
  <c r="AI4" i="36" s="1"/>
  <c r="AJ4" i="36"/>
  <c r="AJ4" i="35"/>
  <c r="AI4" i="35"/>
  <c r="AJ4" i="34"/>
  <c r="AI4" i="34"/>
  <c r="AJ4" i="33"/>
  <c r="AI4" i="33"/>
  <c r="E4" i="32"/>
  <c r="D4" i="32"/>
  <c r="AG4" i="31"/>
  <c r="B4" i="32" s="1"/>
  <c r="AE4" i="31"/>
  <c r="AA4" i="31"/>
  <c r="Z4" i="31"/>
  <c r="W4" i="31"/>
  <c r="U4" i="30"/>
  <c r="T4" i="30"/>
  <c r="C4" i="30"/>
  <c r="AJ4" i="30" s="1"/>
  <c r="W4" i="29"/>
  <c r="J4" i="29"/>
  <c r="AJ4" i="29" s="1"/>
  <c r="AJ4" i="28"/>
  <c r="AI4" i="28"/>
  <c r="E4" i="27"/>
  <c r="AJ4" i="27" s="1"/>
  <c r="AI4" i="27"/>
  <c r="Q4" i="26"/>
  <c r="AJ4" i="26" s="1"/>
  <c r="AJ4" i="25"/>
  <c r="AI4" i="25"/>
  <c r="AJ4" i="24"/>
  <c r="AI4" i="24"/>
  <c r="AJ4" i="23"/>
  <c r="AI4" i="23"/>
  <c r="N4" i="32"/>
  <c r="W7" i="86"/>
  <c r="W8" i="86" s="1"/>
  <c r="AI7" i="86"/>
  <c r="BM10" i="9"/>
  <c r="AG9" i="73"/>
  <c r="AI8" i="73"/>
  <c r="AI9" i="73" s="1"/>
  <c r="Q9" i="69"/>
  <c r="I9" i="69"/>
  <c r="AE9" i="69"/>
  <c r="AJ4" i="32"/>
  <c r="AI4" i="32"/>
  <c r="AI5" i="70"/>
  <c r="S9" i="71"/>
  <c r="G9" i="72"/>
  <c r="AA9" i="73"/>
  <c r="X9" i="68"/>
  <c r="P9" i="68"/>
  <c r="AI8" i="69"/>
  <c r="AI9" i="69" s="1"/>
  <c r="P9" i="71"/>
  <c r="AI5" i="67"/>
  <c r="AB9" i="67"/>
  <c r="AI8" i="72"/>
  <c r="AI9" i="72"/>
  <c r="C9" i="72"/>
  <c r="U9" i="73"/>
  <c r="P9" i="74"/>
  <c r="AI8" i="76"/>
  <c r="AI9" i="76"/>
  <c r="C9" i="76"/>
  <c r="E9" i="76"/>
  <c r="K9" i="76"/>
  <c r="AI5" i="69"/>
  <c r="W9" i="69"/>
  <c r="M9" i="74"/>
  <c r="AB9" i="70"/>
  <c r="H9" i="73"/>
  <c r="J9" i="74"/>
  <c r="H9" i="77"/>
  <c r="T9" i="77"/>
  <c r="AB9" i="78"/>
  <c r="O9" i="67"/>
  <c r="G9" i="67"/>
  <c r="AI8" i="68"/>
  <c r="AI9" i="68"/>
  <c r="AI5" i="71"/>
  <c r="AI5" i="72"/>
  <c r="AI5" i="76"/>
  <c r="F9" i="80"/>
  <c r="AI8" i="80"/>
  <c r="AI9" i="80" s="1"/>
  <c r="V4" i="67"/>
  <c r="AI8" i="71"/>
  <c r="AI9" i="71" s="1"/>
  <c r="AI5" i="73"/>
  <c r="AI8" i="74"/>
  <c r="AI9" i="74" s="1"/>
  <c r="AI8" i="85"/>
  <c r="AI5" i="74"/>
  <c r="AI8" i="78"/>
  <c r="AI9" i="78" s="1"/>
  <c r="AI5" i="80"/>
  <c r="AI8" i="79"/>
  <c r="AI9" i="79" s="1"/>
  <c r="C9" i="79"/>
  <c r="AI8" i="82"/>
  <c r="AI9" i="82"/>
  <c r="AI4" i="38"/>
  <c r="AI4" i="54"/>
  <c r="C9" i="70"/>
  <c r="AI5" i="77"/>
  <c r="AI5" i="79"/>
  <c r="AI8" i="81"/>
  <c r="AI9" i="81" s="1"/>
  <c r="AI5" i="82"/>
  <c r="AV17" i="9"/>
  <c r="AI8" i="75"/>
  <c r="AI9" i="75"/>
  <c r="AI5" i="81"/>
  <c r="AI8" i="83"/>
  <c r="AI9" i="83"/>
  <c r="AI5" i="84"/>
  <c r="AI5" i="78"/>
  <c r="C9" i="78"/>
  <c r="C9" i="81"/>
  <c r="C9" i="82"/>
  <c r="C9" i="83"/>
  <c r="AJ4" i="67"/>
  <c r="V9" i="67"/>
  <c r="AI4" i="67"/>
  <c r="AI9" i="67"/>
  <c r="AI4" i="88"/>
  <c r="AD9" i="88"/>
  <c r="AJ4" i="88"/>
  <c r="AI9" i="88"/>
  <c r="AI9" i="89"/>
  <c r="AI9" i="90"/>
  <c r="AI9" i="91"/>
  <c r="AI5" i="93"/>
  <c r="AI9" i="92"/>
  <c r="AI8" i="86" l="1"/>
  <c r="AI9" i="86" s="1"/>
  <c r="W9" i="86"/>
  <c r="AI4" i="30"/>
  <c r="AJ4" i="85"/>
  <c r="AI4" i="85"/>
  <c r="AI9" i="85" s="1"/>
  <c r="AI5" i="85"/>
  <c r="AJ4" i="31"/>
  <c r="AI4" i="29"/>
  <c r="AI4" i="31"/>
  <c r="AI4" i="26"/>
  <c r="AD9" i="85"/>
  <c r="AI8" i="77"/>
  <c r="AI9" i="77" s="1"/>
  <c r="AI4" i="64"/>
  <c r="AH13" i="9"/>
  <c r="CC11" i="9"/>
  <c r="BZ11" i="9"/>
  <c r="AT13" i="9"/>
  <c r="AD11" i="9"/>
  <c r="BT11" i="9"/>
  <c r="CB11" i="9"/>
  <c r="AN13" i="9"/>
  <c r="AB13" i="9"/>
  <c r="CA11" i="9"/>
  <c r="U15" i="9"/>
  <c r="BC13" i="9"/>
  <c r="BY11" i="9"/>
  <c r="BW11" i="9"/>
  <c r="BX11" i="9"/>
  <c r="G13" i="9"/>
  <c r="BU11" i="9"/>
  <c r="BV11" i="9"/>
  <c r="AQ13" i="9"/>
  <c r="Y13" i="9"/>
  <c r="Z11" i="9"/>
  <c r="P13" i="9"/>
  <c r="BA11" i="9"/>
  <c r="M13" i="9"/>
  <c r="BR11" i="9"/>
  <c r="EX10" i="9"/>
  <c r="EX11" i="9" s="1"/>
  <c r="BM11" i="9"/>
  <c r="BJ11" i="9"/>
  <c r="BP11" i="9"/>
  <c r="Q11" i="9"/>
  <c r="BS11" i="9"/>
  <c r="AG15" i="9"/>
  <c r="T11" i="9"/>
  <c r="BI13" i="9"/>
  <c r="BQ11" i="9"/>
  <c r="BL13" i="9"/>
  <c r="U11" i="9"/>
  <c r="AB11" i="9"/>
  <c r="S13" i="9"/>
  <c r="AY15" i="9"/>
  <c r="AS15" i="9"/>
  <c r="AH11" i="9"/>
  <c r="X15" i="9"/>
  <c r="AF11" i="9"/>
  <c r="O15" i="9"/>
  <c r="R11" i="9"/>
  <c r="AA11" i="9"/>
  <c r="BF11" i="9"/>
  <c r="W11" i="9"/>
  <c r="BH15" i="9"/>
  <c r="V11" i="9"/>
  <c r="AM11" i="9"/>
  <c r="S11" i="9"/>
  <c r="BB15" i="9"/>
  <c r="AU11" i="9"/>
  <c r="AD15" i="9"/>
  <c r="AG11" i="9"/>
  <c r="BG11" i="9"/>
  <c r="AS11" i="9"/>
  <c r="AE13" i="9"/>
  <c r="AE11" i="9"/>
  <c r="V13" i="9"/>
  <c r="AC11" i="9"/>
  <c r="X11" i="9"/>
  <c r="AA15" i="9"/>
  <c r="Y11" i="9"/>
  <c r="AV15" i="9"/>
  <c r="AI9" i="93"/>
  <c r="N11" i="9"/>
  <c r="AW14" i="9"/>
  <c r="P11" i="9"/>
  <c r="AO11" i="9"/>
  <c r="EW10" i="9"/>
  <c r="BI11" i="9"/>
  <c r="BH11" i="9"/>
  <c r="AN11" i="9"/>
  <c r="AZ14" i="9"/>
  <c r="AT14" i="9"/>
  <c r="AP15" i="9"/>
  <c r="BK15" i="9"/>
  <c r="AR11" i="9"/>
  <c r="BK11" i="9"/>
  <c r="AZ11" i="9"/>
  <c r="AJ15" i="9"/>
  <c r="AK13" i="9"/>
  <c r="AV11" i="9"/>
  <c r="BE15" i="9"/>
  <c r="R15" i="9"/>
  <c r="BC14" i="9"/>
  <c r="BE11" i="9"/>
  <c r="BO11" i="9"/>
  <c r="BL11" i="9"/>
  <c r="AT11" i="9"/>
  <c r="AK11" i="9"/>
  <c r="AM15" i="9"/>
  <c r="O11" i="9"/>
  <c r="AZ13" i="9"/>
  <c r="AW13" i="9"/>
  <c r="BI14" i="9"/>
  <c r="J13" i="9"/>
  <c r="AL11" i="9"/>
  <c r="AW11" i="9"/>
  <c r="AX11" i="9"/>
  <c r="BC11" i="9"/>
  <c r="BD11" i="9"/>
  <c r="BN11" i="9"/>
  <c r="AI11" i="9"/>
  <c r="AJ11" i="9"/>
  <c r="AQ11" i="9"/>
  <c r="AQ14" i="9"/>
  <c r="AY11" i="9"/>
  <c r="BF14" i="9"/>
  <c r="BL14" i="9"/>
  <c r="BF13" i="9"/>
  <c r="AP11" i="9"/>
  <c r="BB11" i="9"/>
</calcChain>
</file>

<file path=xl/sharedStrings.xml><?xml version="1.0" encoding="utf-8"?>
<sst xmlns="http://schemas.openxmlformats.org/spreadsheetml/2006/main" count="1157" uniqueCount="164">
  <si>
    <t>Datum</t>
  </si>
  <si>
    <t>Summe</t>
  </si>
  <si>
    <t>Tagesdurchschnitt</t>
  </si>
  <si>
    <t xml:space="preserve"> </t>
  </si>
  <si>
    <t>Monatsdurchschnitt</t>
  </si>
  <si>
    <t>Total</t>
  </si>
  <si>
    <t>Ertrag</t>
  </si>
  <si>
    <t>PV Produktion (kWh)</t>
  </si>
  <si>
    <t>(kWh)</t>
  </si>
  <si>
    <t>Tageshöchst (kW)</t>
  </si>
  <si>
    <t>Nov12</t>
  </si>
  <si>
    <t>12.8 kWp PV-Anlage Gemeindeverwaltung</t>
  </si>
  <si>
    <t>Total seit 21.11.2012</t>
  </si>
  <si>
    <t>Dez12</t>
  </si>
  <si>
    <t>Jan13</t>
  </si>
  <si>
    <t>Feb13</t>
  </si>
  <si>
    <t>Mar13</t>
  </si>
  <si>
    <t>Apr13</t>
  </si>
  <si>
    <t>Mai13</t>
  </si>
  <si>
    <t>Jun13</t>
  </si>
  <si>
    <t>Jul13</t>
  </si>
  <si>
    <t>Aug13</t>
  </si>
  <si>
    <t>Sep13</t>
  </si>
  <si>
    <t>Okt13</t>
  </si>
  <si>
    <t>Nov13</t>
  </si>
  <si>
    <t>Dez13</t>
  </si>
  <si>
    <t>Jan14</t>
  </si>
  <si>
    <t>Feb14</t>
  </si>
  <si>
    <t>Mar14</t>
  </si>
  <si>
    <t>Apr14</t>
  </si>
  <si>
    <t>Mai14</t>
  </si>
  <si>
    <t>Jun14</t>
  </si>
  <si>
    <t>Jul14</t>
  </si>
  <si>
    <t>Aug14</t>
  </si>
  <si>
    <t>Sep14</t>
  </si>
  <si>
    <t>Okt14</t>
  </si>
  <si>
    <t>Nov14</t>
  </si>
  <si>
    <t>Dez14</t>
  </si>
  <si>
    <t>Jan15</t>
  </si>
  <si>
    <t>Feb15</t>
  </si>
  <si>
    <t>Mar15</t>
  </si>
  <si>
    <t>Apr15</t>
  </si>
  <si>
    <t>Mai15</t>
  </si>
  <si>
    <t>Jun15</t>
  </si>
  <si>
    <t>Jul15</t>
  </si>
  <si>
    <t>Aug15</t>
  </si>
  <si>
    <t>Sep15</t>
  </si>
  <si>
    <t>Okt15</t>
  </si>
  <si>
    <t>Nov15</t>
  </si>
  <si>
    <t>Dez15</t>
  </si>
  <si>
    <t>Jan16</t>
  </si>
  <si>
    <t>Feb16</t>
  </si>
  <si>
    <t>Mar16</t>
  </si>
  <si>
    <t>Apr16</t>
  </si>
  <si>
    <t>Mai16</t>
  </si>
  <si>
    <t>Jun16</t>
  </si>
  <si>
    <t>Jul16</t>
  </si>
  <si>
    <t>Zählerstand (BKW)</t>
  </si>
  <si>
    <t>Aug16</t>
  </si>
  <si>
    <t>Sep16</t>
  </si>
  <si>
    <t>Okt16</t>
  </si>
  <si>
    <t>Elektro-Zähler</t>
  </si>
  <si>
    <t>Nov16</t>
  </si>
  <si>
    <t>Dez16</t>
  </si>
  <si>
    <t>Jan17</t>
  </si>
  <si>
    <t>Feb17</t>
  </si>
  <si>
    <t>Mar17</t>
  </si>
  <si>
    <t>Apr17</t>
  </si>
  <si>
    <t>Mai17</t>
  </si>
  <si>
    <t>Jun17</t>
  </si>
  <si>
    <t>Jul17</t>
  </si>
  <si>
    <t>Aug17</t>
  </si>
  <si>
    <t>Sep17</t>
  </si>
  <si>
    <t>Okt17</t>
  </si>
  <si>
    <t>Nov17</t>
  </si>
  <si>
    <t>Dez17</t>
  </si>
  <si>
    <t>Jan18</t>
  </si>
  <si>
    <t>Feb18</t>
  </si>
  <si>
    <t>Mar18</t>
  </si>
  <si>
    <t>Apr18</t>
  </si>
  <si>
    <t>Mai18</t>
  </si>
  <si>
    <t>Jun18</t>
  </si>
  <si>
    <t>Jul18</t>
  </si>
  <si>
    <t>Aug18</t>
  </si>
  <si>
    <t>Sep18</t>
  </si>
  <si>
    <t>Okt18</t>
  </si>
  <si>
    <t>Nov18</t>
  </si>
  <si>
    <t>Dez18</t>
  </si>
  <si>
    <t>Jan19</t>
  </si>
  <si>
    <t>Feb19</t>
  </si>
  <si>
    <t>Mar19</t>
  </si>
  <si>
    <t>Apr19</t>
  </si>
  <si>
    <t>Mai19</t>
  </si>
  <si>
    <t>Jun19</t>
  </si>
  <si>
    <t>Jul19</t>
  </si>
  <si>
    <t>Aug19</t>
  </si>
  <si>
    <t>Sep19</t>
  </si>
  <si>
    <t>Okt19</t>
  </si>
  <si>
    <t>Nov19</t>
  </si>
  <si>
    <t>Dez19</t>
  </si>
  <si>
    <t>Jan20</t>
  </si>
  <si>
    <t>Feb20</t>
  </si>
  <si>
    <t>Mar20</t>
  </si>
  <si>
    <t>Apr20</t>
  </si>
  <si>
    <t>Mai20</t>
  </si>
  <si>
    <t>Jun20</t>
  </si>
  <si>
    <t>Aug20</t>
  </si>
  <si>
    <t>Jul20</t>
  </si>
  <si>
    <t>Sep20</t>
  </si>
  <si>
    <t>Okt20</t>
  </si>
  <si>
    <t>Nov20</t>
  </si>
  <si>
    <t>Dez20</t>
  </si>
  <si>
    <t>Jan21</t>
  </si>
  <si>
    <t>Feb21</t>
  </si>
  <si>
    <t>Mar21</t>
  </si>
  <si>
    <t>Apr21</t>
  </si>
  <si>
    <t>Mai21</t>
  </si>
  <si>
    <t>Jun21</t>
  </si>
  <si>
    <t>Jul21</t>
  </si>
  <si>
    <t>Aug21</t>
  </si>
  <si>
    <t>Sep21</t>
  </si>
  <si>
    <t>Okt21</t>
  </si>
  <si>
    <t>Nov21</t>
  </si>
  <si>
    <t>Dez21</t>
  </si>
  <si>
    <t>Jan22</t>
  </si>
  <si>
    <t>Feb22</t>
  </si>
  <si>
    <t>Mar22</t>
  </si>
  <si>
    <t>Apr22</t>
  </si>
  <si>
    <t>Mai22</t>
  </si>
  <si>
    <t>Jun22</t>
  </si>
  <si>
    <t>Jul22</t>
  </si>
  <si>
    <t>Aug22</t>
  </si>
  <si>
    <t>Sep22</t>
  </si>
  <si>
    <t>Okt22</t>
  </si>
  <si>
    <t>Nov22</t>
  </si>
  <si>
    <t>Dez22</t>
  </si>
  <si>
    <t>Jan23</t>
  </si>
  <si>
    <t>Feb23</t>
  </si>
  <si>
    <t>Mar23</t>
  </si>
  <si>
    <t>Apr23</t>
  </si>
  <si>
    <t>Mai23</t>
  </si>
  <si>
    <t>Jun23</t>
  </si>
  <si>
    <t>Jul23</t>
  </si>
  <si>
    <t>Aug23</t>
  </si>
  <si>
    <t>Sep23</t>
  </si>
  <si>
    <t>Okt23</t>
  </si>
  <si>
    <t>Nov23</t>
  </si>
  <si>
    <t>Dez23</t>
  </si>
  <si>
    <t>Jan24</t>
  </si>
  <si>
    <t>Feb24</t>
  </si>
  <si>
    <t>Mar24</t>
  </si>
  <si>
    <t>Apr24</t>
  </si>
  <si>
    <t>Mai24</t>
  </si>
  <si>
    <t>Jun24</t>
  </si>
  <si>
    <t>Jul24</t>
  </si>
  <si>
    <t>Aug24</t>
  </si>
  <si>
    <t>Sep24</t>
  </si>
  <si>
    <t>Okt24</t>
  </si>
  <si>
    <t>Nov24</t>
  </si>
  <si>
    <t>Dez24</t>
  </si>
  <si>
    <t>Jan25</t>
  </si>
  <si>
    <t>Feb25</t>
  </si>
  <si>
    <t>Mar25</t>
  </si>
  <si>
    <t>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</si>
</sst>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%"/>
    <numFmt numFmtId="165" formatCode="&quot;Fr.&quot;\ #,##0.0"/>
    <numFmt numFmtId="166" formatCode="0.0"/>
    <numFmt numFmtId="167" formatCode="&quot;Fr.&quot;\ #,##0"/>
    <numFmt numFmtId="168" formatCode="&quot;Fr.&quot;\ #,##0.000"/>
  </numFmts>
  <fonts count="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b/>
      <sz val="16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0" fillId="0" borderId="0" xfId="0" quotePrefix="1"/>
    <xf numFmtId="2" fontId="2" fillId="0" borderId="0" xfId="0" applyNumberFormat="1" applyFont="1"/>
    <xf numFmtId="10" fontId="2" fillId="0" borderId="0" xfId="0" applyNumberFormat="1" applyFont="1"/>
    <xf numFmtId="0" fontId="3" fillId="0" borderId="0" xfId="0" applyFont="1"/>
    <xf numFmtId="165" fontId="2" fillId="0" borderId="0" xfId="0" applyNumberFormat="1" applyFont="1"/>
    <xf numFmtId="49" fontId="0" fillId="0" borderId="0" xfId="0" applyNumberFormat="1" applyAlignment="1">
      <alignment horizontal="right"/>
    </xf>
    <xf numFmtId="166" fontId="0" fillId="0" borderId="0" xfId="0" applyNumberFormat="1"/>
    <xf numFmtId="17" fontId="0" fillId="0" borderId="0" xfId="0" quotePrefix="1" applyNumberFormat="1"/>
    <xf numFmtId="1" fontId="3" fillId="0" borderId="0" xfId="0" applyNumberFormat="1" applyFont="1"/>
    <xf numFmtId="1" fontId="2" fillId="0" borderId="0" xfId="0" applyNumberFormat="1" applyFont="1" applyAlignment="1">
      <alignment horizontal="left"/>
    </xf>
    <xf numFmtId="1" fontId="2" fillId="0" borderId="0" xfId="0" applyNumberFormat="1" applyFont="1"/>
    <xf numFmtId="1" fontId="0" fillId="0" borderId="0" xfId="0" applyNumberFormat="1"/>
    <xf numFmtId="165" fontId="4" fillId="0" borderId="0" xfId="0" applyNumberFormat="1" applyFont="1"/>
    <xf numFmtId="167" fontId="4" fillId="0" borderId="0" xfId="0" applyNumberFormat="1" applyFont="1"/>
    <xf numFmtId="0" fontId="5" fillId="0" borderId="0" xfId="0" applyFont="1"/>
    <xf numFmtId="168" fontId="0" fillId="0" borderId="0" xfId="0" applyNumberFormat="1"/>
    <xf numFmtId="4" fontId="6" fillId="0" borderId="0" xfId="0" applyNumberFormat="1" applyFont="1"/>
    <xf numFmtId="166" fontId="2" fillId="0" borderId="0" xfId="0" applyNumberFormat="1" applyFont="1"/>
    <xf numFmtId="3" fontId="3" fillId="0" borderId="0" xfId="0" applyNumberFormat="1" applyFont="1"/>
    <xf numFmtId="3" fontId="2" fillId="0" borderId="0" xfId="0" applyNumberFormat="1" applyFont="1"/>
    <xf numFmtId="3" fontId="0" fillId="0" borderId="0" xfId="0" applyNumberFormat="1"/>
    <xf numFmtId="164" fontId="0" fillId="0" borderId="0" xfId="0" applyNumberFormat="1"/>
    <xf numFmtId="9" fontId="0" fillId="0" borderId="0" xfId="0" applyNumberFormat="1"/>
    <xf numFmtId="0" fontId="2" fillId="0" borderId="0" xfId="0" applyFont="1" applyAlignment="1">
      <alignment horizontal="right"/>
    </xf>
    <xf numFmtId="168" fontId="2" fillId="0" borderId="0" xfId="0" applyNumberFormat="1" applyFont="1"/>
    <xf numFmtId="164" fontId="0" fillId="0" borderId="0" xfId="1" applyNumberFormat="1" applyFont="1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NumberFormat="1"/>
    <xf numFmtId="17" fontId="3" fillId="0" borderId="0" xfId="0" quotePrefix="1" applyNumberFormat="1" applyFont="1"/>
    <xf numFmtId="0" fontId="2" fillId="0" borderId="0" xfId="0" quotePrefix="1" applyFont="1" applyAlignment="1">
      <alignment horizontal="left"/>
    </xf>
  </cellXfs>
  <cellStyles count="2">
    <cellStyle name="Prozent" xfId="1" builtinId="5"/>
    <cellStyle name="Standard" xfId="0" builtinId="0"/>
  </cellStyles>
  <dxfs count="3351"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42"/>
        </patternFill>
      </fill>
    </dxf>
    <dxf>
      <fill>
        <patternFill>
          <bgColor indexed="11"/>
        </patternFill>
      </fill>
    </dxf>
    <dxf>
      <fill>
        <patternFill patternType="solid">
          <bgColor indexed="57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42"/>
        </patternFill>
      </fill>
    </dxf>
    <dxf>
      <fill>
        <patternFill patternType="mediumGray">
          <bgColor indexed="1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7F0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726798095471335"/>
          <c:y val="2.7681691860709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3175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3175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474554618725757E-2"/>
          <c:y val="0.17647058823529413"/>
          <c:w val="0.94117947645924793"/>
          <c:h val="0.7128027681660900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Total!$A$10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Total!$B$8:$EU$8</c:f>
              <c:strCache>
                <c:ptCount val="150"/>
                <c:pt idx="0">
                  <c:v>Nov12</c:v>
                </c:pt>
                <c:pt idx="1">
                  <c:v>Dez12</c:v>
                </c:pt>
                <c:pt idx="2">
                  <c:v>Jan13</c:v>
                </c:pt>
                <c:pt idx="3">
                  <c:v>Feb13</c:v>
                </c:pt>
                <c:pt idx="4">
                  <c:v>Mar13</c:v>
                </c:pt>
                <c:pt idx="5">
                  <c:v>Apr13</c:v>
                </c:pt>
                <c:pt idx="6">
                  <c:v>Mai13</c:v>
                </c:pt>
                <c:pt idx="7">
                  <c:v>Jun13</c:v>
                </c:pt>
                <c:pt idx="8">
                  <c:v>Jul13</c:v>
                </c:pt>
                <c:pt idx="9">
                  <c:v>Aug13</c:v>
                </c:pt>
                <c:pt idx="10">
                  <c:v>Sep13</c:v>
                </c:pt>
                <c:pt idx="11">
                  <c:v>Okt13</c:v>
                </c:pt>
                <c:pt idx="12">
                  <c:v>Nov13</c:v>
                </c:pt>
                <c:pt idx="13">
                  <c:v>Dez13</c:v>
                </c:pt>
                <c:pt idx="14">
                  <c:v>Jan14</c:v>
                </c:pt>
                <c:pt idx="15">
                  <c:v>Feb14</c:v>
                </c:pt>
                <c:pt idx="16">
                  <c:v>Mar14</c:v>
                </c:pt>
                <c:pt idx="17">
                  <c:v>Apr14</c:v>
                </c:pt>
                <c:pt idx="18">
                  <c:v>Mai14</c:v>
                </c:pt>
                <c:pt idx="19">
                  <c:v>Jun14</c:v>
                </c:pt>
                <c:pt idx="20">
                  <c:v>Jul14</c:v>
                </c:pt>
                <c:pt idx="21">
                  <c:v>Aug14</c:v>
                </c:pt>
                <c:pt idx="22">
                  <c:v>Sep14</c:v>
                </c:pt>
                <c:pt idx="23">
                  <c:v>Okt14</c:v>
                </c:pt>
                <c:pt idx="24">
                  <c:v>Nov14</c:v>
                </c:pt>
                <c:pt idx="25">
                  <c:v>Dez14</c:v>
                </c:pt>
                <c:pt idx="26">
                  <c:v>Jan15</c:v>
                </c:pt>
                <c:pt idx="27">
                  <c:v>Feb15</c:v>
                </c:pt>
                <c:pt idx="28">
                  <c:v>Mar15</c:v>
                </c:pt>
                <c:pt idx="29">
                  <c:v>Apr15</c:v>
                </c:pt>
                <c:pt idx="30">
                  <c:v>Mai15</c:v>
                </c:pt>
                <c:pt idx="31">
                  <c:v>Jun15</c:v>
                </c:pt>
                <c:pt idx="32">
                  <c:v>Jul15</c:v>
                </c:pt>
                <c:pt idx="33">
                  <c:v>Aug15</c:v>
                </c:pt>
                <c:pt idx="34">
                  <c:v>Sep15</c:v>
                </c:pt>
                <c:pt idx="35">
                  <c:v>Okt15</c:v>
                </c:pt>
                <c:pt idx="36">
                  <c:v>Nov15</c:v>
                </c:pt>
                <c:pt idx="37">
                  <c:v>Dez15</c:v>
                </c:pt>
                <c:pt idx="38">
                  <c:v>Jan16</c:v>
                </c:pt>
                <c:pt idx="39">
                  <c:v>Feb16</c:v>
                </c:pt>
                <c:pt idx="40">
                  <c:v>Mar16</c:v>
                </c:pt>
                <c:pt idx="41">
                  <c:v>Apr16</c:v>
                </c:pt>
                <c:pt idx="42">
                  <c:v>Mai16</c:v>
                </c:pt>
                <c:pt idx="43">
                  <c:v>Jun16</c:v>
                </c:pt>
                <c:pt idx="44">
                  <c:v>Jul16</c:v>
                </c:pt>
                <c:pt idx="45">
                  <c:v>Aug16</c:v>
                </c:pt>
                <c:pt idx="46">
                  <c:v>Sep16</c:v>
                </c:pt>
                <c:pt idx="47">
                  <c:v>Okt16</c:v>
                </c:pt>
                <c:pt idx="48">
                  <c:v>Nov16</c:v>
                </c:pt>
                <c:pt idx="49">
                  <c:v>Dez16</c:v>
                </c:pt>
                <c:pt idx="50">
                  <c:v>Jan17</c:v>
                </c:pt>
                <c:pt idx="51">
                  <c:v>Feb17</c:v>
                </c:pt>
                <c:pt idx="52">
                  <c:v>Mar17</c:v>
                </c:pt>
                <c:pt idx="53">
                  <c:v>Apr17</c:v>
                </c:pt>
                <c:pt idx="54">
                  <c:v>Mai17</c:v>
                </c:pt>
                <c:pt idx="55">
                  <c:v>Jun17</c:v>
                </c:pt>
                <c:pt idx="56">
                  <c:v>Jul17</c:v>
                </c:pt>
                <c:pt idx="57">
                  <c:v>Aug17</c:v>
                </c:pt>
                <c:pt idx="58">
                  <c:v>Sep17</c:v>
                </c:pt>
                <c:pt idx="59">
                  <c:v>Okt17</c:v>
                </c:pt>
                <c:pt idx="60">
                  <c:v>Nov17</c:v>
                </c:pt>
                <c:pt idx="61">
                  <c:v>Dez17</c:v>
                </c:pt>
                <c:pt idx="62">
                  <c:v>Jan18</c:v>
                </c:pt>
                <c:pt idx="63">
                  <c:v>Feb18</c:v>
                </c:pt>
                <c:pt idx="64">
                  <c:v>Mar18</c:v>
                </c:pt>
                <c:pt idx="65">
                  <c:v>Apr18</c:v>
                </c:pt>
                <c:pt idx="66">
                  <c:v>Mai18</c:v>
                </c:pt>
                <c:pt idx="67">
                  <c:v>Jun18</c:v>
                </c:pt>
                <c:pt idx="68">
                  <c:v>Jul18</c:v>
                </c:pt>
                <c:pt idx="69">
                  <c:v>Aug18</c:v>
                </c:pt>
                <c:pt idx="70">
                  <c:v>Sep18</c:v>
                </c:pt>
                <c:pt idx="71">
                  <c:v>Okt18</c:v>
                </c:pt>
                <c:pt idx="72">
                  <c:v>Nov18</c:v>
                </c:pt>
                <c:pt idx="73">
                  <c:v>Dez18</c:v>
                </c:pt>
                <c:pt idx="74">
                  <c:v>Jan19</c:v>
                </c:pt>
                <c:pt idx="75">
                  <c:v>Feb19</c:v>
                </c:pt>
                <c:pt idx="76">
                  <c:v>Mar19</c:v>
                </c:pt>
                <c:pt idx="77">
                  <c:v>Apr19</c:v>
                </c:pt>
                <c:pt idx="78">
                  <c:v>Mai19</c:v>
                </c:pt>
                <c:pt idx="79">
                  <c:v>Jun19</c:v>
                </c:pt>
                <c:pt idx="80">
                  <c:v>Jul19</c:v>
                </c:pt>
                <c:pt idx="81">
                  <c:v>Aug19</c:v>
                </c:pt>
                <c:pt idx="82">
                  <c:v>Sep19</c:v>
                </c:pt>
                <c:pt idx="83">
                  <c:v>Okt19</c:v>
                </c:pt>
                <c:pt idx="84">
                  <c:v>Nov19</c:v>
                </c:pt>
                <c:pt idx="85">
                  <c:v>Dez19</c:v>
                </c:pt>
                <c:pt idx="86">
                  <c:v>Jan20</c:v>
                </c:pt>
                <c:pt idx="87">
                  <c:v>Feb20</c:v>
                </c:pt>
                <c:pt idx="88">
                  <c:v>Mar20</c:v>
                </c:pt>
                <c:pt idx="89">
                  <c:v>Apr20</c:v>
                </c:pt>
                <c:pt idx="90">
                  <c:v>Mai20</c:v>
                </c:pt>
                <c:pt idx="91">
                  <c:v>Jun20</c:v>
                </c:pt>
                <c:pt idx="92">
                  <c:v>Jul20</c:v>
                </c:pt>
                <c:pt idx="93">
                  <c:v>Aug20</c:v>
                </c:pt>
                <c:pt idx="94">
                  <c:v>Sep20</c:v>
                </c:pt>
                <c:pt idx="95">
                  <c:v>Okt20</c:v>
                </c:pt>
                <c:pt idx="96">
                  <c:v>Nov20</c:v>
                </c:pt>
                <c:pt idx="97">
                  <c:v>Dez20</c:v>
                </c:pt>
                <c:pt idx="98">
                  <c:v>Jan21</c:v>
                </c:pt>
                <c:pt idx="99">
                  <c:v>Feb21</c:v>
                </c:pt>
                <c:pt idx="100">
                  <c:v>Mar21</c:v>
                </c:pt>
                <c:pt idx="101">
                  <c:v>Apr21</c:v>
                </c:pt>
                <c:pt idx="102">
                  <c:v>Mai21</c:v>
                </c:pt>
                <c:pt idx="103">
                  <c:v>Jun21</c:v>
                </c:pt>
                <c:pt idx="104">
                  <c:v>Jul21</c:v>
                </c:pt>
                <c:pt idx="105">
                  <c:v>Aug21</c:v>
                </c:pt>
                <c:pt idx="106">
                  <c:v>Sep21</c:v>
                </c:pt>
                <c:pt idx="107">
                  <c:v>Okt21</c:v>
                </c:pt>
                <c:pt idx="108">
                  <c:v>Nov21</c:v>
                </c:pt>
                <c:pt idx="109">
                  <c:v>Dez21</c:v>
                </c:pt>
                <c:pt idx="110">
                  <c:v>Jan22</c:v>
                </c:pt>
                <c:pt idx="111">
                  <c:v>Feb22</c:v>
                </c:pt>
                <c:pt idx="112">
                  <c:v>Mar22</c:v>
                </c:pt>
                <c:pt idx="113">
                  <c:v>Apr22</c:v>
                </c:pt>
                <c:pt idx="114">
                  <c:v>Mai22</c:v>
                </c:pt>
                <c:pt idx="115">
                  <c:v>Jun22</c:v>
                </c:pt>
                <c:pt idx="116">
                  <c:v>Jul22</c:v>
                </c:pt>
                <c:pt idx="117">
                  <c:v>Aug22</c:v>
                </c:pt>
                <c:pt idx="118">
                  <c:v>Sep22</c:v>
                </c:pt>
                <c:pt idx="119">
                  <c:v>Okt22</c:v>
                </c:pt>
                <c:pt idx="120">
                  <c:v>Nov22</c:v>
                </c:pt>
                <c:pt idx="121">
                  <c:v>Dez22</c:v>
                </c:pt>
                <c:pt idx="122">
                  <c:v>Jan23</c:v>
                </c:pt>
                <c:pt idx="123">
                  <c:v>Feb23</c:v>
                </c:pt>
                <c:pt idx="124">
                  <c:v>Mar23</c:v>
                </c:pt>
                <c:pt idx="125">
                  <c:v>Apr23</c:v>
                </c:pt>
                <c:pt idx="126">
                  <c:v>Mai23</c:v>
                </c:pt>
                <c:pt idx="127">
                  <c:v>Jun23</c:v>
                </c:pt>
                <c:pt idx="128">
                  <c:v>Jul23</c:v>
                </c:pt>
                <c:pt idx="129">
                  <c:v>Aug23</c:v>
                </c:pt>
                <c:pt idx="130">
                  <c:v>Sep23</c:v>
                </c:pt>
                <c:pt idx="131">
                  <c:v>Okt23</c:v>
                </c:pt>
                <c:pt idx="132">
                  <c:v>Nov23</c:v>
                </c:pt>
                <c:pt idx="133">
                  <c:v>Dez23</c:v>
                </c:pt>
                <c:pt idx="134">
                  <c:v>Jan24</c:v>
                </c:pt>
                <c:pt idx="135">
                  <c:v>Feb24</c:v>
                </c:pt>
                <c:pt idx="136">
                  <c:v>Mar24</c:v>
                </c:pt>
                <c:pt idx="137">
                  <c:v>Apr24</c:v>
                </c:pt>
                <c:pt idx="138">
                  <c:v>Mai24</c:v>
                </c:pt>
                <c:pt idx="139">
                  <c:v>Jun24</c:v>
                </c:pt>
                <c:pt idx="140">
                  <c:v>Jul24</c:v>
                </c:pt>
                <c:pt idx="141">
                  <c:v>Aug24</c:v>
                </c:pt>
                <c:pt idx="142">
                  <c:v>Sep24</c:v>
                </c:pt>
                <c:pt idx="143">
                  <c:v>Okt24</c:v>
                </c:pt>
                <c:pt idx="144">
                  <c:v>Nov24</c:v>
                </c:pt>
                <c:pt idx="145">
                  <c:v>Dez24</c:v>
                </c:pt>
                <c:pt idx="146">
                  <c:v>Jan25</c:v>
                </c:pt>
                <c:pt idx="147">
                  <c:v>Feb25</c:v>
                </c:pt>
                <c:pt idx="148">
                  <c:v>Mar25</c:v>
                </c:pt>
                <c:pt idx="149">
                  <c:v>Apr25</c:v>
                </c:pt>
              </c:strCache>
            </c:strRef>
          </c:cat>
          <c:val>
            <c:numRef>
              <c:f>Total!$B$10:$EU$10</c:f>
              <c:numCache>
                <c:formatCode>0</c:formatCode>
                <c:ptCount val="150"/>
                <c:pt idx="0">
                  <c:v>88</c:v>
                </c:pt>
                <c:pt idx="1">
                  <c:v>253</c:v>
                </c:pt>
                <c:pt idx="2">
                  <c:v>466</c:v>
                </c:pt>
                <c:pt idx="3">
                  <c:v>712</c:v>
                </c:pt>
                <c:pt idx="4">
                  <c:v>1004</c:v>
                </c:pt>
                <c:pt idx="5">
                  <c:v>1294</c:v>
                </c:pt>
                <c:pt idx="6">
                  <c:v>1339</c:v>
                </c:pt>
                <c:pt idx="7">
                  <c:v>1676</c:v>
                </c:pt>
                <c:pt idx="8">
                  <c:v>1987</c:v>
                </c:pt>
                <c:pt idx="9">
                  <c:v>1855</c:v>
                </c:pt>
                <c:pt idx="10">
                  <c:v>1404</c:v>
                </c:pt>
                <c:pt idx="11">
                  <c:v>918</c:v>
                </c:pt>
                <c:pt idx="12">
                  <c:v>505</c:v>
                </c:pt>
                <c:pt idx="13">
                  <c:v>490</c:v>
                </c:pt>
                <c:pt idx="14">
                  <c:v>503</c:v>
                </c:pt>
                <c:pt idx="15">
                  <c:v>816</c:v>
                </c:pt>
                <c:pt idx="16">
                  <c:v>1583</c:v>
                </c:pt>
                <c:pt idx="17">
                  <c:v>1570</c:v>
                </c:pt>
                <c:pt idx="18">
                  <c:v>1632</c:v>
                </c:pt>
                <c:pt idx="19">
                  <c:v>1947</c:v>
                </c:pt>
                <c:pt idx="20">
                  <c:v>1438</c:v>
                </c:pt>
                <c:pt idx="21">
                  <c:v>1509</c:v>
                </c:pt>
                <c:pt idx="22">
                  <c:v>1585</c:v>
                </c:pt>
                <c:pt idx="23">
                  <c:v>1154</c:v>
                </c:pt>
                <c:pt idx="24">
                  <c:v>572</c:v>
                </c:pt>
                <c:pt idx="25">
                  <c:v>273</c:v>
                </c:pt>
                <c:pt idx="26">
                  <c:v>377</c:v>
                </c:pt>
                <c:pt idx="27">
                  <c:v>706</c:v>
                </c:pt>
                <c:pt idx="28">
                  <c:v>1423</c:v>
                </c:pt>
                <c:pt idx="29">
                  <c:v>1720</c:v>
                </c:pt>
                <c:pt idx="30">
                  <c:v>1638</c:v>
                </c:pt>
                <c:pt idx="31">
                  <c:v>1887</c:v>
                </c:pt>
                <c:pt idx="32">
                  <c:v>2018</c:v>
                </c:pt>
                <c:pt idx="33">
                  <c:v>1687</c:v>
                </c:pt>
                <c:pt idx="34">
                  <c:v>1327</c:v>
                </c:pt>
                <c:pt idx="35">
                  <c:v>1000</c:v>
                </c:pt>
                <c:pt idx="36">
                  <c:v>724</c:v>
                </c:pt>
                <c:pt idx="37">
                  <c:v>459</c:v>
                </c:pt>
                <c:pt idx="38">
                  <c:v>426</c:v>
                </c:pt>
                <c:pt idx="39">
                  <c:v>611</c:v>
                </c:pt>
                <c:pt idx="40">
                  <c:v>1287</c:v>
                </c:pt>
                <c:pt idx="41">
                  <c:v>1328</c:v>
                </c:pt>
                <c:pt idx="42">
                  <c:v>1569</c:v>
                </c:pt>
                <c:pt idx="43">
                  <c:v>1414</c:v>
                </c:pt>
                <c:pt idx="44">
                  <c:v>1779</c:v>
                </c:pt>
                <c:pt idx="45">
                  <c:v>1795</c:v>
                </c:pt>
                <c:pt idx="46">
                  <c:v>1480</c:v>
                </c:pt>
                <c:pt idx="47">
                  <c:v>908</c:v>
                </c:pt>
                <c:pt idx="48">
                  <c:v>481</c:v>
                </c:pt>
                <c:pt idx="49">
                  <c:v>437</c:v>
                </c:pt>
                <c:pt idx="50">
                  <c:v>275</c:v>
                </c:pt>
                <c:pt idx="51">
                  <c:v>860</c:v>
                </c:pt>
                <c:pt idx="52">
                  <c:v>1403</c:v>
                </c:pt>
                <c:pt idx="53">
                  <c:v>1677</c:v>
                </c:pt>
                <c:pt idx="54">
                  <c:v>1740</c:v>
                </c:pt>
                <c:pt idx="55">
                  <c:v>1861</c:v>
                </c:pt>
                <c:pt idx="56">
                  <c:v>1632</c:v>
                </c:pt>
                <c:pt idx="57">
                  <c:v>1615</c:v>
                </c:pt>
                <c:pt idx="58">
                  <c:v>1252</c:v>
                </c:pt>
                <c:pt idx="59">
                  <c:v>1224</c:v>
                </c:pt>
                <c:pt idx="60">
                  <c:v>478</c:v>
                </c:pt>
                <c:pt idx="61">
                  <c:v>212</c:v>
                </c:pt>
                <c:pt idx="62">
                  <c:v>409</c:v>
                </c:pt>
                <c:pt idx="63">
                  <c:v>565</c:v>
                </c:pt>
                <c:pt idx="64">
                  <c:v>986</c:v>
                </c:pt>
                <c:pt idx="65">
                  <c:v>1794</c:v>
                </c:pt>
                <c:pt idx="66">
                  <c:v>1628</c:v>
                </c:pt>
                <c:pt idx="67">
                  <c:v>1877</c:v>
                </c:pt>
                <c:pt idx="68">
                  <c:v>1894</c:v>
                </c:pt>
                <c:pt idx="69">
                  <c:v>1683</c:v>
                </c:pt>
                <c:pt idx="70">
                  <c:v>1538</c:v>
                </c:pt>
                <c:pt idx="71">
                  <c:v>1142</c:v>
                </c:pt>
                <c:pt idx="72">
                  <c:v>474</c:v>
                </c:pt>
                <c:pt idx="73">
                  <c:v>256</c:v>
                </c:pt>
                <c:pt idx="74">
                  <c:v>460</c:v>
                </c:pt>
                <c:pt idx="75">
                  <c:v>1044</c:v>
                </c:pt>
                <c:pt idx="76">
                  <c:v>1441</c:v>
                </c:pt>
                <c:pt idx="77">
                  <c:v>1509.5559999999998</c:v>
                </c:pt>
                <c:pt idx="78">
                  <c:v>1515.2399999999998</c:v>
                </c:pt>
                <c:pt idx="79">
                  <c:v>1808.1449999999998</c:v>
                </c:pt>
                <c:pt idx="80">
                  <c:v>1794.6900000000003</c:v>
                </c:pt>
                <c:pt idx="81">
                  <c:v>1674.6299999999997</c:v>
                </c:pt>
                <c:pt idx="82">
                  <c:v>1434.5099999999998</c:v>
                </c:pt>
                <c:pt idx="83">
                  <c:v>823.86</c:v>
                </c:pt>
                <c:pt idx="84">
                  <c:v>369.49499999999995</c:v>
                </c:pt>
                <c:pt idx="85">
                  <c:v>274.27499999999986</c:v>
                </c:pt>
                <c:pt idx="86">
                  <c:v>538.20000000000005</c:v>
                </c:pt>
                <c:pt idx="87">
                  <c:v>836.27999999999986</c:v>
                </c:pt>
                <c:pt idx="88">
                  <c:v>1404.4949999999999</c:v>
                </c:pt>
                <c:pt idx="89">
                  <c:v>1928.2050000000002</c:v>
                </c:pt>
                <c:pt idx="90">
                  <c:v>1779.1650000000002</c:v>
                </c:pt>
                <c:pt idx="91">
                  <c:v>1456.2449999999999</c:v>
                </c:pt>
                <c:pt idx="92">
                  <c:v>1805.0399999999995</c:v>
                </c:pt>
                <c:pt idx="93">
                  <c:v>1571.1299999999997</c:v>
                </c:pt>
                <c:pt idx="94">
                  <c:v>1328.9399999999996</c:v>
                </c:pt>
                <c:pt idx="95">
                  <c:v>734.84999999999991</c:v>
                </c:pt>
                <c:pt idx="96">
                  <c:v>489.55499999999995</c:v>
                </c:pt>
                <c:pt idx="97">
                  <c:v>185.26499999999993</c:v>
                </c:pt>
                <c:pt idx="98">
                  <c:v>311.53500000000003</c:v>
                </c:pt>
                <c:pt idx="99">
                  <c:v>699.66000000000008</c:v>
                </c:pt>
                <c:pt idx="100">
                  <c:v>1386.8999999999996</c:v>
                </c:pt>
                <c:pt idx="101">
                  <c:v>1639.44</c:v>
                </c:pt>
                <c:pt idx="102">
                  <c:v>1365.1649999999997</c:v>
                </c:pt>
                <c:pt idx="103">
                  <c:v>1617.7049999999999</c:v>
                </c:pt>
                <c:pt idx="104">
                  <c:v>1433.4749999999999</c:v>
                </c:pt>
                <c:pt idx="105">
                  <c:v>1415.8799999999999</c:v>
                </c:pt>
                <c:pt idx="106">
                  <c:v>1361.0249999999996</c:v>
                </c:pt>
                <c:pt idx="107">
                  <c:v>1047.4199999999998</c:v>
                </c:pt>
                <c:pt idx="108">
                  <c:v>330.16500000000008</c:v>
                </c:pt>
                <c:pt idx="109">
                  <c:v>130.40999999999997</c:v>
                </c:pt>
                <c:pt idx="110">
                  <c:v>484.37999999999988</c:v>
                </c:pt>
                <c:pt idx="111">
                  <c:v>841.45499999999993</c:v>
                </c:pt>
                <c:pt idx="112">
                  <c:v>1510.0649999999996</c:v>
                </c:pt>
                <c:pt idx="113">
                  <c:v>1460.3849999999998</c:v>
                </c:pt>
                <c:pt idx="114">
                  <c:v>1682.9099999999999</c:v>
                </c:pt>
                <c:pt idx="115">
                  <c:v>1555.605</c:v>
                </c:pt>
                <c:pt idx="116">
                  <c:v>1855.7549999999999</c:v>
                </c:pt>
                <c:pt idx="117">
                  <c:v>1686.0149999999999</c:v>
                </c:pt>
                <c:pt idx="118">
                  <c:v>1218.1949999999997</c:v>
                </c:pt>
                <c:pt idx="119">
                  <c:v>914.93999999999994</c:v>
                </c:pt>
                <c:pt idx="120">
                  <c:v>427.45499999999998</c:v>
                </c:pt>
                <c:pt idx="121">
                  <c:v>158.35499999999996</c:v>
                </c:pt>
                <c:pt idx="122">
                  <c:v>184.22999999999996</c:v>
                </c:pt>
                <c:pt idx="123">
                  <c:v>945.99000000000012</c:v>
                </c:pt>
                <c:pt idx="124">
                  <c:v>991.53000000000009</c:v>
                </c:pt>
                <c:pt idx="125">
                  <c:v>1145.7449999999999</c:v>
                </c:pt>
                <c:pt idx="126">
                  <c:v>1341.3599999999997</c:v>
                </c:pt>
                <c:pt idx="127">
                  <c:v>1693.2600000000002</c:v>
                </c:pt>
                <c:pt idx="128">
                  <c:v>1460.385</c:v>
                </c:pt>
                <c:pt idx="129">
                  <c:v>1369.3050000000001</c:v>
                </c:pt>
                <c:pt idx="130">
                  <c:v>1395.1799999999994</c:v>
                </c:pt>
                <c:pt idx="131">
                  <c:v>940.81499999999971</c:v>
                </c:pt>
                <c:pt idx="132">
                  <c:v>327.06000000000006</c:v>
                </c:pt>
                <c:pt idx="133">
                  <c:v>196.65</c:v>
                </c:pt>
                <c:pt idx="134">
                  <c:v>336.375</c:v>
                </c:pt>
                <c:pt idx="135">
                  <c:v>639.63</c:v>
                </c:pt>
                <c:pt idx="136">
                  <c:v>825.93</c:v>
                </c:pt>
                <c:pt idx="137">
                  <c:v>1165.4100000000001</c:v>
                </c:pt>
                <c:pt idx="138">
                  <c:v>1131.2549999999997</c:v>
                </c:pt>
                <c:pt idx="139">
                  <c:v>1188.1799999999996</c:v>
                </c:pt>
                <c:pt idx="140">
                  <c:v>1480.0499999999997</c:v>
                </c:pt>
                <c:pt idx="141">
                  <c:v>1465.5599999999997</c:v>
                </c:pt>
                <c:pt idx="142">
                  <c:v>941.85</c:v>
                </c:pt>
                <c:pt idx="143">
                  <c:v>629.28</c:v>
                </c:pt>
                <c:pt idx="144">
                  <c:v>378.80999999999989</c:v>
                </c:pt>
                <c:pt idx="145">
                  <c:v>155.24999999999991</c:v>
                </c:pt>
                <c:pt idx="146">
                  <c:v>350.86499999999995</c:v>
                </c:pt>
                <c:pt idx="147">
                  <c:v>527.8499999999998</c:v>
                </c:pt>
                <c:pt idx="148">
                  <c:v>1089.855</c:v>
                </c:pt>
                <c:pt idx="149">
                  <c:v>53.819999999999993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22208"/>
        <c:axId val="895717112"/>
        <c:axId val="0"/>
      </c:bar3DChart>
      <c:catAx>
        <c:axId val="8957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1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717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2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0380320107055"/>
          <c:y val="0.10427825031229385"/>
          <c:w val="0.14536858095577809"/>
          <c:h val="4.14440257133633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'Jun13'!$A$3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'Jun13'!$C$3:$AG$3</c:f>
              <c:numCache>
                <c:formatCode>0.0</c:formatCode>
                <c:ptCount val="31"/>
                <c:pt idx="1">
                  <c:v>9.2650000000000006</c:v>
                </c:pt>
                <c:pt idx="2">
                  <c:v>10</c:v>
                </c:pt>
                <c:pt idx="3">
                  <c:v>10</c:v>
                </c:pt>
                <c:pt idx="4">
                  <c:v>9.9659999999999993</c:v>
                </c:pt>
                <c:pt idx="5">
                  <c:v>9.984</c:v>
                </c:pt>
                <c:pt idx="6">
                  <c:v>9.9649999999999999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9.8629999999999995</c:v>
                </c:pt>
                <c:pt idx="13">
                  <c:v>9.9260000000000002</c:v>
                </c:pt>
                <c:pt idx="14">
                  <c:v>10</c:v>
                </c:pt>
                <c:pt idx="15">
                  <c:v>10</c:v>
                </c:pt>
                <c:pt idx="16">
                  <c:v>9.4469999999999992</c:v>
                </c:pt>
                <c:pt idx="19">
                  <c:v>9.5229999999999997</c:v>
                </c:pt>
                <c:pt idx="20">
                  <c:v>10</c:v>
                </c:pt>
                <c:pt idx="21">
                  <c:v>10</c:v>
                </c:pt>
                <c:pt idx="22">
                  <c:v>9.6479999999999997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5.9489999999999998</c:v>
                </c:pt>
                <c:pt idx="29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'Jun13'!$C$4:$AG$4</c:f>
              <c:numCache>
                <c:formatCode>0.0</c:formatCode>
                <c:ptCount val="31"/>
                <c:pt idx="0">
                  <c:v>15</c:v>
                </c:pt>
                <c:pt idx="1">
                  <c:v>26.6</c:v>
                </c:pt>
                <c:pt idx="2">
                  <c:v>67.5</c:v>
                </c:pt>
                <c:pt idx="3">
                  <c:v>69.599999999999994</c:v>
                </c:pt>
                <c:pt idx="4">
                  <c:v>75.599999999999994</c:v>
                </c:pt>
                <c:pt idx="5">
                  <c:v>82.2</c:v>
                </c:pt>
                <c:pt idx="6">
                  <c:v>81.599999999999994</c:v>
                </c:pt>
                <c:pt idx="7">
                  <c:v>73.7</c:v>
                </c:pt>
                <c:pt idx="8">
                  <c:v>39.6</c:v>
                </c:pt>
                <c:pt idx="9">
                  <c:v>29.6</c:v>
                </c:pt>
                <c:pt idx="10">
                  <c:v>52.4</c:v>
                </c:pt>
                <c:pt idx="11">
                  <c:v>67.099999999999994</c:v>
                </c:pt>
                <c:pt idx="12">
                  <c:v>79.900000000000006</c:v>
                </c:pt>
                <c:pt idx="13">
                  <c:v>42.1</c:v>
                </c:pt>
                <c:pt idx="14">
                  <c:v>66</c:v>
                </c:pt>
                <c:pt idx="15">
                  <c:v>73.900000000000006</c:v>
                </c:pt>
                <c:pt idx="16">
                  <c:v>75.400000000000006</c:v>
                </c:pt>
                <c:pt idx="17">
                  <c:v>76</c:v>
                </c:pt>
                <c:pt idx="18">
                  <c:v>68</c:v>
                </c:pt>
                <c:pt idx="19">
                  <c:v>55.1</c:v>
                </c:pt>
                <c:pt idx="20">
                  <c:v>43</c:v>
                </c:pt>
                <c:pt idx="21">
                  <c:v>50.9</c:v>
                </c:pt>
                <c:pt idx="22">
                  <c:v>23.3</c:v>
                </c:pt>
                <c:pt idx="23">
                  <c:v>31.9</c:v>
                </c:pt>
                <c:pt idx="24">
                  <c:v>45.8</c:v>
                </c:pt>
                <c:pt idx="25">
                  <c:v>60</c:v>
                </c:pt>
                <c:pt idx="26">
                  <c:v>44</c:v>
                </c:pt>
                <c:pt idx="27">
                  <c:v>65.3</c:v>
                </c:pt>
                <c:pt idx="28">
                  <c:v>19.8</c:v>
                </c:pt>
                <c:pt idx="29">
                  <c:v>75.599999999999994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5536"/>
        <c:axId val="895733576"/>
        <c:axId val="913191864"/>
      </c:bar3DChart>
      <c:catAx>
        <c:axId val="89573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357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33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5536"/>
        <c:crosses val="autoZero"/>
        <c:crossBetween val="between"/>
      </c:valAx>
      <c:serAx>
        <c:axId val="913191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3357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'Dez20'!$C$3:$AG$3</c:f>
              <c:numCache>
                <c:formatCode>0.0</c:formatCode>
                <c:ptCount val="31"/>
                <c:pt idx="0">
                  <c:v>0.152</c:v>
                </c:pt>
                <c:pt idx="1">
                  <c:v>0.94499999999999995</c:v>
                </c:pt>
                <c:pt idx="2">
                  <c:v>5.367</c:v>
                </c:pt>
                <c:pt idx="3">
                  <c:v>3.1339999999999999</c:v>
                </c:pt>
                <c:pt idx="4">
                  <c:v>1.0720000000000001</c:v>
                </c:pt>
                <c:pt idx="5">
                  <c:v>0.436</c:v>
                </c:pt>
                <c:pt idx="6">
                  <c:v>2.6219999999999999</c:v>
                </c:pt>
                <c:pt idx="7">
                  <c:v>1.1479999999999999</c:v>
                </c:pt>
                <c:pt idx="8">
                  <c:v>0.02</c:v>
                </c:pt>
                <c:pt idx="9">
                  <c:v>0.02</c:v>
                </c:pt>
                <c:pt idx="10">
                  <c:v>0.56599999999999995</c:v>
                </c:pt>
                <c:pt idx="11">
                  <c:v>1.18</c:v>
                </c:pt>
                <c:pt idx="12">
                  <c:v>2.4049999999999998</c:v>
                </c:pt>
                <c:pt idx="13">
                  <c:v>5.0869999999999997</c:v>
                </c:pt>
                <c:pt idx="14">
                  <c:v>4.0650000000000004</c:v>
                </c:pt>
                <c:pt idx="15">
                  <c:v>3.4020000000000001</c:v>
                </c:pt>
                <c:pt idx="16">
                  <c:v>4.3920000000000003</c:v>
                </c:pt>
                <c:pt idx="17">
                  <c:v>5.4569999999999999</c:v>
                </c:pt>
                <c:pt idx="18">
                  <c:v>5.2</c:v>
                </c:pt>
                <c:pt idx="19">
                  <c:v>1.9790000000000001</c:v>
                </c:pt>
                <c:pt idx="20">
                  <c:v>1.8280000000000001</c:v>
                </c:pt>
                <c:pt idx="21">
                  <c:v>4.4950000000000001</c:v>
                </c:pt>
                <c:pt idx="22">
                  <c:v>3.0209999999999999</c:v>
                </c:pt>
                <c:pt idx="23">
                  <c:v>2.62</c:v>
                </c:pt>
                <c:pt idx="24">
                  <c:v>1.056</c:v>
                </c:pt>
                <c:pt idx="25">
                  <c:v>4.6139999999999999</c:v>
                </c:pt>
                <c:pt idx="26">
                  <c:v>1.611</c:v>
                </c:pt>
                <c:pt idx="27">
                  <c:v>2.02</c:v>
                </c:pt>
                <c:pt idx="28">
                  <c:v>5.15</c:v>
                </c:pt>
                <c:pt idx="29">
                  <c:v>5.6840000000000002</c:v>
                </c:pt>
                <c:pt idx="30">
                  <c:v>4.9210000000000003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'Dez20'!$C$8:$AG$8</c:f>
              <c:numCache>
                <c:formatCode>0.0</c:formatCode>
                <c:ptCount val="31"/>
                <c:pt idx="0">
                  <c:v>0</c:v>
                </c:pt>
                <c:pt idx="1">
                  <c:v>1.0349999999999999</c:v>
                </c:pt>
                <c:pt idx="2">
                  <c:v>19.664999999999999</c:v>
                </c:pt>
                <c:pt idx="3">
                  <c:v>4.1399999999999997</c:v>
                </c:pt>
                <c:pt idx="4">
                  <c:v>0</c:v>
                </c:pt>
                <c:pt idx="5">
                  <c:v>0</c:v>
                </c:pt>
                <c:pt idx="6">
                  <c:v>6.2099999999999991</c:v>
                </c:pt>
                <c:pt idx="7">
                  <c:v>3.1049999999999995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2.0699999999999998</c:v>
                </c:pt>
                <c:pt idx="12">
                  <c:v>6.2099999999999991</c:v>
                </c:pt>
                <c:pt idx="13">
                  <c:v>12.419999999999998</c:v>
                </c:pt>
                <c:pt idx="14">
                  <c:v>3.1049999999999995</c:v>
                </c:pt>
                <c:pt idx="15">
                  <c:v>5.1749999999999998</c:v>
                </c:pt>
                <c:pt idx="16">
                  <c:v>7.2449999999999992</c:v>
                </c:pt>
                <c:pt idx="17">
                  <c:v>17.594999999999999</c:v>
                </c:pt>
                <c:pt idx="18">
                  <c:v>9.3149999999999995</c:v>
                </c:pt>
                <c:pt idx="19">
                  <c:v>6.2099999999999991</c:v>
                </c:pt>
                <c:pt idx="20">
                  <c:v>3.1049999999999995</c:v>
                </c:pt>
                <c:pt idx="21">
                  <c:v>12.419999999999998</c:v>
                </c:pt>
                <c:pt idx="22">
                  <c:v>6.2099999999999991</c:v>
                </c:pt>
                <c:pt idx="23">
                  <c:v>5.1749999999999998</c:v>
                </c:pt>
                <c:pt idx="24">
                  <c:v>2.0699999999999998</c:v>
                </c:pt>
                <c:pt idx="25">
                  <c:v>13.454999999999998</c:v>
                </c:pt>
                <c:pt idx="26">
                  <c:v>6.2099999999999991</c:v>
                </c:pt>
                <c:pt idx="27">
                  <c:v>3.1049999999999995</c:v>
                </c:pt>
                <c:pt idx="28">
                  <c:v>9.3149999999999995</c:v>
                </c:pt>
                <c:pt idx="29">
                  <c:v>10.35</c:v>
                </c:pt>
                <c:pt idx="30">
                  <c:v>10.35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1112"/>
        <c:axId val="930781896"/>
        <c:axId val="913051096"/>
      </c:bar3DChart>
      <c:catAx>
        <c:axId val="930781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18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1112"/>
        <c:crosses val="autoZero"/>
        <c:crossBetween val="between"/>
      </c:valAx>
      <c:serAx>
        <c:axId val="913051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18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'Jan21'!$C$3:$AG$3</c:f>
              <c:numCache>
                <c:formatCode>0.0</c:formatCode>
                <c:ptCount val="31"/>
                <c:pt idx="0">
                  <c:v>0</c:v>
                </c:pt>
                <c:pt idx="1">
                  <c:v>0.186</c:v>
                </c:pt>
                <c:pt idx="2">
                  <c:v>0.78600000000000003</c:v>
                </c:pt>
                <c:pt idx="3">
                  <c:v>0.78200000000000003</c:v>
                </c:pt>
                <c:pt idx="4">
                  <c:v>0.87</c:v>
                </c:pt>
                <c:pt idx="5">
                  <c:v>2.15</c:v>
                </c:pt>
                <c:pt idx="6">
                  <c:v>5.25</c:v>
                </c:pt>
                <c:pt idx="7">
                  <c:v>5.2539999999999996</c:v>
                </c:pt>
                <c:pt idx="8">
                  <c:v>5.7560000000000002</c:v>
                </c:pt>
                <c:pt idx="9">
                  <c:v>5.5090000000000003</c:v>
                </c:pt>
                <c:pt idx="10">
                  <c:v>5.5110000000000001</c:v>
                </c:pt>
                <c:pt idx="11">
                  <c:v>0.88300000000000001</c:v>
                </c:pt>
                <c:pt idx="12">
                  <c:v>1.3640000000000001</c:v>
                </c:pt>
                <c:pt idx="13">
                  <c:v>0.74</c:v>
                </c:pt>
                <c:pt idx="14">
                  <c:v>1</c:v>
                </c:pt>
                <c:pt idx="15">
                  <c:v>6.1420000000000003</c:v>
                </c:pt>
                <c:pt idx="16">
                  <c:v>1.2010000000000001</c:v>
                </c:pt>
                <c:pt idx="17">
                  <c:v>6.8319999999999999</c:v>
                </c:pt>
                <c:pt idx="18">
                  <c:v>7.2220000000000004</c:v>
                </c:pt>
                <c:pt idx="19">
                  <c:v>4.6360000000000001</c:v>
                </c:pt>
                <c:pt idx="20">
                  <c:v>5.9930000000000003</c:v>
                </c:pt>
                <c:pt idx="21">
                  <c:v>7.4160000000000004</c:v>
                </c:pt>
                <c:pt idx="22">
                  <c:v>8.2550000000000008</c:v>
                </c:pt>
                <c:pt idx="23">
                  <c:v>7.9530000000000003</c:v>
                </c:pt>
                <c:pt idx="24">
                  <c:v>3.34</c:v>
                </c:pt>
                <c:pt idx="25">
                  <c:v>6.4359999999999999</c:v>
                </c:pt>
                <c:pt idx="26">
                  <c:v>1.8819999999999999</c:v>
                </c:pt>
                <c:pt idx="27">
                  <c:v>1.8160000000000001</c:v>
                </c:pt>
                <c:pt idx="28">
                  <c:v>8.8219999999999992</c:v>
                </c:pt>
                <c:pt idx="29">
                  <c:v>0.81</c:v>
                </c:pt>
                <c:pt idx="30">
                  <c:v>9.5340000000000007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'Jan21'!$C$8:$AG$8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1.0349999999999999</c:v>
                </c:pt>
                <c:pt idx="3">
                  <c:v>1.0349999999999999</c:v>
                </c:pt>
                <c:pt idx="4">
                  <c:v>2.0699999999999998</c:v>
                </c:pt>
                <c:pt idx="5">
                  <c:v>7.2449999999999992</c:v>
                </c:pt>
                <c:pt idx="6">
                  <c:v>21.734999999999999</c:v>
                </c:pt>
                <c:pt idx="7">
                  <c:v>20.7</c:v>
                </c:pt>
                <c:pt idx="8">
                  <c:v>17.594999999999999</c:v>
                </c:pt>
                <c:pt idx="9">
                  <c:v>22.77</c:v>
                </c:pt>
                <c:pt idx="10">
                  <c:v>19.664999999999999</c:v>
                </c:pt>
                <c:pt idx="11">
                  <c:v>2.0699999999999998</c:v>
                </c:pt>
                <c:pt idx="12">
                  <c:v>4.1399999999999997</c:v>
                </c:pt>
                <c:pt idx="13">
                  <c:v>1.0349999999999999</c:v>
                </c:pt>
                <c:pt idx="14">
                  <c:v>2.0699999999999998</c:v>
                </c:pt>
                <c:pt idx="15">
                  <c:v>12.419999999999998</c:v>
                </c:pt>
                <c:pt idx="16">
                  <c:v>2.0699999999999998</c:v>
                </c:pt>
                <c:pt idx="17">
                  <c:v>16.559999999999999</c:v>
                </c:pt>
                <c:pt idx="18">
                  <c:v>21.734999999999999</c:v>
                </c:pt>
                <c:pt idx="19">
                  <c:v>15.524999999999999</c:v>
                </c:pt>
                <c:pt idx="20">
                  <c:v>9.3149999999999995</c:v>
                </c:pt>
                <c:pt idx="21">
                  <c:v>13.454999999999998</c:v>
                </c:pt>
                <c:pt idx="22">
                  <c:v>16.559999999999999</c:v>
                </c:pt>
                <c:pt idx="23">
                  <c:v>32.085000000000001</c:v>
                </c:pt>
                <c:pt idx="24">
                  <c:v>3.1049999999999995</c:v>
                </c:pt>
                <c:pt idx="25">
                  <c:v>15.524999999999999</c:v>
                </c:pt>
                <c:pt idx="26">
                  <c:v>3.1049999999999995</c:v>
                </c:pt>
                <c:pt idx="27">
                  <c:v>2.0699999999999998</c:v>
                </c:pt>
                <c:pt idx="28">
                  <c:v>12.419999999999998</c:v>
                </c:pt>
                <c:pt idx="29">
                  <c:v>2.0699999999999998</c:v>
                </c:pt>
                <c:pt idx="30">
                  <c:v>10.35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9544"/>
        <c:axId val="930783464"/>
        <c:axId val="913042192"/>
      </c:bar3DChart>
      <c:catAx>
        <c:axId val="930779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346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3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9544"/>
        <c:crosses val="autoZero"/>
        <c:crossBetween val="between"/>
      </c:valAx>
      <c:serAx>
        <c:axId val="91304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346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'Feb21'!$C$3:$AG$3</c:f>
              <c:numCache>
                <c:formatCode>0.0</c:formatCode>
                <c:ptCount val="31"/>
                <c:pt idx="0">
                  <c:v>3.7759999999999998</c:v>
                </c:pt>
                <c:pt idx="1">
                  <c:v>9.9220000000000006</c:v>
                </c:pt>
                <c:pt idx="2">
                  <c:v>8.7789999999999999</c:v>
                </c:pt>
                <c:pt idx="3">
                  <c:v>7.1619999999999999</c:v>
                </c:pt>
                <c:pt idx="4">
                  <c:v>5.5759999999999996</c:v>
                </c:pt>
                <c:pt idx="5">
                  <c:v>1.514</c:v>
                </c:pt>
                <c:pt idx="6">
                  <c:v>0.96199999999999997</c:v>
                </c:pt>
                <c:pt idx="7">
                  <c:v>8.7360000000000007</c:v>
                </c:pt>
                <c:pt idx="8">
                  <c:v>4.8419999999999996</c:v>
                </c:pt>
                <c:pt idx="9">
                  <c:v>9.9540000000000006</c:v>
                </c:pt>
                <c:pt idx="10">
                  <c:v>1.39</c:v>
                </c:pt>
                <c:pt idx="11">
                  <c:v>2.6269999999999998</c:v>
                </c:pt>
                <c:pt idx="12">
                  <c:v>3.694</c:v>
                </c:pt>
                <c:pt idx="13">
                  <c:v>9.1509999999999998</c:v>
                </c:pt>
                <c:pt idx="14">
                  <c:v>8.3130000000000006</c:v>
                </c:pt>
                <c:pt idx="15">
                  <c:v>8.9019999999999992</c:v>
                </c:pt>
                <c:pt idx="16">
                  <c:v>10.305</c:v>
                </c:pt>
                <c:pt idx="17">
                  <c:v>6.7880000000000003</c:v>
                </c:pt>
                <c:pt idx="18">
                  <c:v>7.7839999999999998</c:v>
                </c:pt>
                <c:pt idx="19">
                  <c:v>8.6210000000000004</c:v>
                </c:pt>
                <c:pt idx="20">
                  <c:v>8.7439999999999998</c:v>
                </c:pt>
                <c:pt idx="21">
                  <c:v>8.4580000000000002</c:v>
                </c:pt>
                <c:pt idx="22">
                  <c:v>7.3760000000000003</c:v>
                </c:pt>
                <c:pt idx="23">
                  <c:v>7.3259999999999996</c:v>
                </c:pt>
                <c:pt idx="24">
                  <c:v>8.5779999999999994</c:v>
                </c:pt>
                <c:pt idx="25">
                  <c:v>9.3279999999999994</c:v>
                </c:pt>
                <c:pt idx="26">
                  <c:v>10.7</c:v>
                </c:pt>
                <c:pt idx="27">
                  <c:v>10.1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'Feb21'!$C$8:$AG$8</c:f>
              <c:numCache>
                <c:formatCode>0.0</c:formatCode>
                <c:ptCount val="31"/>
                <c:pt idx="0">
                  <c:v>3.1049999999999995</c:v>
                </c:pt>
                <c:pt idx="1">
                  <c:v>6.2099999999999991</c:v>
                </c:pt>
                <c:pt idx="2">
                  <c:v>11.385</c:v>
                </c:pt>
                <c:pt idx="3">
                  <c:v>14.489999999999998</c:v>
                </c:pt>
                <c:pt idx="4">
                  <c:v>16.559999999999999</c:v>
                </c:pt>
                <c:pt idx="5">
                  <c:v>4.1399999999999997</c:v>
                </c:pt>
                <c:pt idx="6">
                  <c:v>2.0699999999999998</c:v>
                </c:pt>
                <c:pt idx="7">
                  <c:v>41.4</c:v>
                </c:pt>
                <c:pt idx="8">
                  <c:v>5.1749999999999998</c:v>
                </c:pt>
                <c:pt idx="9">
                  <c:v>11.385</c:v>
                </c:pt>
                <c:pt idx="10">
                  <c:v>5.1749999999999998</c:v>
                </c:pt>
                <c:pt idx="11">
                  <c:v>9.3149999999999995</c:v>
                </c:pt>
                <c:pt idx="12">
                  <c:v>10.35</c:v>
                </c:pt>
                <c:pt idx="13">
                  <c:v>37.26</c:v>
                </c:pt>
                <c:pt idx="14">
                  <c:v>21.734999999999999</c:v>
                </c:pt>
                <c:pt idx="15">
                  <c:v>33.119999999999997</c:v>
                </c:pt>
                <c:pt idx="16">
                  <c:v>37.26</c:v>
                </c:pt>
                <c:pt idx="17">
                  <c:v>23.805</c:v>
                </c:pt>
                <c:pt idx="18">
                  <c:v>40.364999999999995</c:v>
                </c:pt>
                <c:pt idx="19">
                  <c:v>50.714999999999996</c:v>
                </c:pt>
                <c:pt idx="20">
                  <c:v>53.819999999999993</c:v>
                </c:pt>
                <c:pt idx="21">
                  <c:v>27.944999999999997</c:v>
                </c:pt>
                <c:pt idx="22">
                  <c:v>43.47</c:v>
                </c:pt>
                <c:pt idx="23">
                  <c:v>43.47</c:v>
                </c:pt>
                <c:pt idx="24">
                  <c:v>52.784999999999997</c:v>
                </c:pt>
                <c:pt idx="25">
                  <c:v>37.26</c:v>
                </c:pt>
                <c:pt idx="26">
                  <c:v>20.7</c:v>
                </c:pt>
                <c:pt idx="27">
                  <c:v>35.19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5624"/>
        <c:axId val="930778368"/>
        <c:axId val="913043888"/>
      </c:bar3DChart>
      <c:catAx>
        <c:axId val="93077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83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7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5624"/>
        <c:crosses val="autoZero"/>
        <c:crossBetween val="between"/>
      </c:valAx>
      <c:serAx>
        <c:axId val="91304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783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'Mar21'!$C$3:$AG$3</c:f>
              <c:numCache>
                <c:formatCode>0.0</c:formatCode>
                <c:ptCount val="31"/>
                <c:pt idx="0">
                  <c:v>10.1</c:v>
                </c:pt>
                <c:pt idx="1">
                  <c:v>14.9</c:v>
                </c:pt>
                <c:pt idx="2">
                  <c:v>2.25</c:v>
                </c:pt>
                <c:pt idx="3">
                  <c:v>10.199999999999999</c:v>
                </c:pt>
                <c:pt idx="4">
                  <c:v>3.02</c:v>
                </c:pt>
                <c:pt idx="5">
                  <c:v>12</c:v>
                </c:pt>
                <c:pt idx="6">
                  <c:v>11.4</c:v>
                </c:pt>
                <c:pt idx="7">
                  <c:v>11.2</c:v>
                </c:pt>
                <c:pt idx="8">
                  <c:v>8.3000000000000007</c:v>
                </c:pt>
                <c:pt idx="9">
                  <c:v>10.1</c:v>
                </c:pt>
                <c:pt idx="10">
                  <c:v>8.11</c:v>
                </c:pt>
                <c:pt idx="11">
                  <c:v>12</c:v>
                </c:pt>
                <c:pt idx="12">
                  <c:v>11.4</c:v>
                </c:pt>
                <c:pt idx="13">
                  <c:v>12.1</c:v>
                </c:pt>
                <c:pt idx="14">
                  <c:v>4.12</c:v>
                </c:pt>
                <c:pt idx="15">
                  <c:v>13.2</c:v>
                </c:pt>
                <c:pt idx="16">
                  <c:v>7.83</c:v>
                </c:pt>
                <c:pt idx="17">
                  <c:v>12.4</c:v>
                </c:pt>
                <c:pt idx="18">
                  <c:v>12.2</c:v>
                </c:pt>
                <c:pt idx="19">
                  <c:v>11.1</c:v>
                </c:pt>
                <c:pt idx="20">
                  <c:v>11.8</c:v>
                </c:pt>
                <c:pt idx="21">
                  <c:v>12.2</c:v>
                </c:pt>
                <c:pt idx="22">
                  <c:v>10.199999999999999</c:v>
                </c:pt>
                <c:pt idx="23">
                  <c:v>9.91</c:v>
                </c:pt>
                <c:pt idx="24">
                  <c:v>11</c:v>
                </c:pt>
                <c:pt idx="25">
                  <c:v>11.1</c:v>
                </c:pt>
                <c:pt idx="26">
                  <c:v>14.1</c:v>
                </c:pt>
                <c:pt idx="27">
                  <c:v>10</c:v>
                </c:pt>
                <c:pt idx="28">
                  <c:v>9.66</c:v>
                </c:pt>
                <c:pt idx="29">
                  <c:v>9.5500000000000007</c:v>
                </c:pt>
                <c:pt idx="30">
                  <c:v>9.4499999999999993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'Mar21'!$C$8:$AG$8</c:f>
              <c:numCache>
                <c:formatCode>0.0</c:formatCode>
                <c:ptCount val="31"/>
                <c:pt idx="0">
                  <c:v>42.434999999999995</c:v>
                </c:pt>
                <c:pt idx="1">
                  <c:v>56.924999999999997</c:v>
                </c:pt>
                <c:pt idx="2">
                  <c:v>12.419999999999998</c:v>
                </c:pt>
                <c:pt idx="3">
                  <c:v>25.874999999999996</c:v>
                </c:pt>
                <c:pt idx="4">
                  <c:v>6.2099999999999991</c:v>
                </c:pt>
                <c:pt idx="5">
                  <c:v>43.47</c:v>
                </c:pt>
                <c:pt idx="6">
                  <c:v>27.944999999999997</c:v>
                </c:pt>
                <c:pt idx="7">
                  <c:v>30.014999999999997</c:v>
                </c:pt>
                <c:pt idx="8">
                  <c:v>35.19</c:v>
                </c:pt>
                <c:pt idx="9">
                  <c:v>56.924999999999997</c:v>
                </c:pt>
                <c:pt idx="10">
                  <c:v>20.7</c:v>
                </c:pt>
                <c:pt idx="11">
                  <c:v>62.099999999999994</c:v>
                </c:pt>
                <c:pt idx="12">
                  <c:v>41.4</c:v>
                </c:pt>
                <c:pt idx="13">
                  <c:v>14.489999999999998</c:v>
                </c:pt>
                <c:pt idx="14">
                  <c:v>7.2449999999999992</c:v>
                </c:pt>
                <c:pt idx="15">
                  <c:v>22.77</c:v>
                </c:pt>
                <c:pt idx="16">
                  <c:v>16.559999999999999</c:v>
                </c:pt>
                <c:pt idx="17">
                  <c:v>44.504999999999995</c:v>
                </c:pt>
                <c:pt idx="18">
                  <c:v>55.889999999999993</c:v>
                </c:pt>
                <c:pt idx="19">
                  <c:v>70.38</c:v>
                </c:pt>
                <c:pt idx="20">
                  <c:v>41.4</c:v>
                </c:pt>
                <c:pt idx="21">
                  <c:v>46.574999999999996</c:v>
                </c:pt>
                <c:pt idx="22">
                  <c:v>70.38</c:v>
                </c:pt>
                <c:pt idx="23">
                  <c:v>71.414999999999992</c:v>
                </c:pt>
                <c:pt idx="24">
                  <c:v>58.994999999999997</c:v>
                </c:pt>
                <c:pt idx="25">
                  <c:v>61.064999999999998</c:v>
                </c:pt>
                <c:pt idx="26">
                  <c:v>63.134999999999998</c:v>
                </c:pt>
                <c:pt idx="27">
                  <c:v>71.414999999999992</c:v>
                </c:pt>
                <c:pt idx="28">
                  <c:v>70.38</c:v>
                </c:pt>
                <c:pt idx="29">
                  <c:v>69.344999999999999</c:v>
                </c:pt>
                <c:pt idx="30">
                  <c:v>69.344999999999999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7584"/>
        <c:axId val="930782680"/>
        <c:axId val="913051520"/>
      </c:bar3DChart>
      <c:catAx>
        <c:axId val="93077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268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2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7584"/>
        <c:crosses val="autoZero"/>
        <c:crossBetween val="between"/>
      </c:valAx>
      <c:serAx>
        <c:axId val="91305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268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'Apr21'!$C$3:$AG$3</c:f>
              <c:numCache>
                <c:formatCode>0.0</c:formatCode>
                <c:ptCount val="31"/>
                <c:pt idx="0">
                  <c:v>9.35</c:v>
                </c:pt>
                <c:pt idx="1">
                  <c:v>9.3699999999999992</c:v>
                </c:pt>
                <c:pt idx="2">
                  <c:v>13.5</c:v>
                </c:pt>
                <c:pt idx="3">
                  <c:v>10.1</c:v>
                </c:pt>
                <c:pt idx="4">
                  <c:v>10.5</c:v>
                </c:pt>
                <c:pt idx="5">
                  <c:v>14.1</c:v>
                </c:pt>
                <c:pt idx="6">
                  <c:v>14.5</c:v>
                </c:pt>
                <c:pt idx="7">
                  <c:v>10.5</c:v>
                </c:pt>
                <c:pt idx="8">
                  <c:v>11.7</c:v>
                </c:pt>
                <c:pt idx="9">
                  <c:v>13</c:v>
                </c:pt>
                <c:pt idx="10">
                  <c:v>11.5</c:v>
                </c:pt>
                <c:pt idx="11">
                  <c:v>7.83</c:v>
                </c:pt>
                <c:pt idx="12">
                  <c:v>14.2</c:v>
                </c:pt>
                <c:pt idx="13">
                  <c:v>13.8</c:v>
                </c:pt>
                <c:pt idx="14">
                  <c:v>13.5</c:v>
                </c:pt>
                <c:pt idx="15">
                  <c:v>12.7</c:v>
                </c:pt>
                <c:pt idx="16">
                  <c:v>11.8</c:v>
                </c:pt>
                <c:pt idx="17">
                  <c:v>14.2</c:v>
                </c:pt>
                <c:pt idx="18">
                  <c:v>12.7</c:v>
                </c:pt>
                <c:pt idx="19">
                  <c:v>11</c:v>
                </c:pt>
                <c:pt idx="20">
                  <c:v>11.3</c:v>
                </c:pt>
                <c:pt idx="21">
                  <c:v>12.1</c:v>
                </c:pt>
                <c:pt idx="22">
                  <c:v>10.1</c:v>
                </c:pt>
                <c:pt idx="23">
                  <c:v>9.73</c:v>
                </c:pt>
                <c:pt idx="24">
                  <c:v>10.8</c:v>
                </c:pt>
                <c:pt idx="25">
                  <c:v>11.7</c:v>
                </c:pt>
                <c:pt idx="26">
                  <c:v>11.7</c:v>
                </c:pt>
                <c:pt idx="27">
                  <c:v>12.3</c:v>
                </c:pt>
                <c:pt idx="28">
                  <c:v>8.9600000000000009</c:v>
                </c:pt>
                <c:pt idx="29">
                  <c:v>9.26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'Apr21'!$C$8:$AG$8</c:f>
              <c:numCache>
                <c:formatCode>0.0</c:formatCode>
                <c:ptCount val="31"/>
                <c:pt idx="0">
                  <c:v>68.309999999999988</c:v>
                </c:pt>
                <c:pt idx="1">
                  <c:v>66.239999999999995</c:v>
                </c:pt>
                <c:pt idx="2">
                  <c:v>28.979999999999997</c:v>
                </c:pt>
                <c:pt idx="3">
                  <c:v>75.554999999999993</c:v>
                </c:pt>
                <c:pt idx="4">
                  <c:v>49.679999999999993</c:v>
                </c:pt>
                <c:pt idx="5">
                  <c:v>44.504999999999995</c:v>
                </c:pt>
                <c:pt idx="6">
                  <c:v>39.33</c:v>
                </c:pt>
                <c:pt idx="7">
                  <c:v>78.66</c:v>
                </c:pt>
                <c:pt idx="8">
                  <c:v>60.029999999999994</c:v>
                </c:pt>
                <c:pt idx="9">
                  <c:v>47.61</c:v>
                </c:pt>
                <c:pt idx="10">
                  <c:v>57.959999999999994</c:v>
                </c:pt>
                <c:pt idx="11">
                  <c:v>24.839999999999996</c:v>
                </c:pt>
                <c:pt idx="12">
                  <c:v>63.134999999999998</c:v>
                </c:pt>
                <c:pt idx="13">
                  <c:v>44.504999999999995</c:v>
                </c:pt>
                <c:pt idx="14">
                  <c:v>44.504999999999995</c:v>
                </c:pt>
                <c:pt idx="15">
                  <c:v>60.029999999999994</c:v>
                </c:pt>
                <c:pt idx="16">
                  <c:v>69.344999999999999</c:v>
                </c:pt>
                <c:pt idx="17">
                  <c:v>44.504999999999995</c:v>
                </c:pt>
                <c:pt idx="18">
                  <c:v>52.784999999999997</c:v>
                </c:pt>
                <c:pt idx="19">
                  <c:v>69.344999999999999</c:v>
                </c:pt>
                <c:pt idx="20">
                  <c:v>57.959999999999994</c:v>
                </c:pt>
                <c:pt idx="21">
                  <c:v>58.994999999999997</c:v>
                </c:pt>
                <c:pt idx="22">
                  <c:v>76.589999999999989</c:v>
                </c:pt>
                <c:pt idx="23">
                  <c:v>75.554999999999993</c:v>
                </c:pt>
                <c:pt idx="24">
                  <c:v>76.589999999999989</c:v>
                </c:pt>
                <c:pt idx="25">
                  <c:v>54.854999999999997</c:v>
                </c:pt>
                <c:pt idx="26">
                  <c:v>63.134999999999998</c:v>
                </c:pt>
                <c:pt idx="27">
                  <c:v>43.47</c:v>
                </c:pt>
                <c:pt idx="28">
                  <c:v>23.805</c:v>
                </c:pt>
                <c:pt idx="29">
                  <c:v>18.63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3072"/>
        <c:axId val="930784248"/>
        <c:axId val="913061272"/>
      </c:bar3DChart>
      <c:catAx>
        <c:axId val="9307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42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4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3072"/>
        <c:crosses val="autoZero"/>
        <c:crossBetween val="between"/>
      </c:valAx>
      <c:serAx>
        <c:axId val="913061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424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'Mai21'!$C$3:$AG$3</c:f>
              <c:numCache>
                <c:formatCode>0.0</c:formatCode>
                <c:ptCount val="31"/>
                <c:pt idx="0">
                  <c:v>2.93</c:v>
                </c:pt>
                <c:pt idx="1">
                  <c:v>13.8</c:v>
                </c:pt>
                <c:pt idx="2">
                  <c:v>11.8</c:v>
                </c:pt>
                <c:pt idx="3">
                  <c:v>10.199999999999999</c:v>
                </c:pt>
                <c:pt idx="4">
                  <c:v>14.7</c:v>
                </c:pt>
                <c:pt idx="5">
                  <c:v>3.38</c:v>
                </c:pt>
                <c:pt idx="6">
                  <c:v>13.1</c:v>
                </c:pt>
                <c:pt idx="7">
                  <c:v>10.4</c:v>
                </c:pt>
                <c:pt idx="8">
                  <c:v>10.5</c:v>
                </c:pt>
                <c:pt idx="9">
                  <c:v>7.67</c:v>
                </c:pt>
                <c:pt idx="10">
                  <c:v>4.34</c:v>
                </c:pt>
                <c:pt idx="11">
                  <c:v>11.2</c:v>
                </c:pt>
                <c:pt idx="12">
                  <c:v>6.96</c:v>
                </c:pt>
                <c:pt idx="13">
                  <c:v>13.4</c:v>
                </c:pt>
                <c:pt idx="14">
                  <c:v>8.32</c:v>
                </c:pt>
                <c:pt idx="15">
                  <c:v>14.7</c:v>
                </c:pt>
                <c:pt idx="16">
                  <c:v>14.5</c:v>
                </c:pt>
                <c:pt idx="17">
                  <c:v>12.2</c:v>
                </c:pt>
                <c:pt idx="18">
                  <c:v>14.4</c:v>
                </c:pt>
                <c:pt idx="19">
                  <c:v>14.6</c:v>
                </c:pt>
                <c:pt idx="20">
                  <c:v>11.8</c:v>
                </c:pt>
                <c:pt idx="21">
                  <c:v>13.3</c:v>
                </c:pt>
                <c:pt idx="22">
                  <c:v>14.6</c:v>
                </c:pt>
                <c:pt idx="23">
                  <c:v>6.32</c:v>
                </c:pt>
                <c:pt idx="24">
                  <c:v>14.4</c:v>
                </c:pt>
                <c:pt idx="25">
                  <c:v>13.4</c:v>
                </c:pt>
                <c:pt idx="26">
                  <c:v>14</c:v>
                </c:pt>
                <c:pt idx="27">
                  <c:v>9.65</c:v>
                </c:pt>
                <c:pt idx="28">
                  <c:v>12.5</c:v>
                </c:pt>
                <c:pt idx="29">
                  <c:v>9.99</c:v>
                </c:pt>
                <c:pt idx="30">
                  <c:v>11.6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'Mai21'!$C$8:$AG$8</c:f>
              <c:numCache>
                <c:formatCode>0.0</c:formatCode>
                <c:ptCount val="31"/>
                <c:pt idx="0">
                  <c:v>13.454999999999998</c:v>
                </c:pt>
                <c:pt idx="1">
                  <c:v>35.19</c:v>
                </c:pt>
                <c:pt idx="2">
                  <c:v>77.625</c:v>
                </c:pt>
                <c:pt idx="3">
                  <c:v>47.61</c:v>
                </c:pt>
                <c:pt idx="4">
                  <c:v>22.77</c:v>
                </c:pt>
                <c:pt idx="5">
                  <c:v>13.454999999999998</c:v>
                </c:pt>
                <c:pt idx="6">
                  <c:v>17.594999999999999</c:v>
                </c:pt>
                <c:pt idx="7">
                  <c:v>74.52</c:v>
                </c:pt>
                <c:pt idx="8">
                  <c:v>71.414999999999992</c:v>
                </c:pt>
                <c:pt idx="9">
                  <c:v>13.454999999999998</c:v>
                </c:pt>
                <c:pt idx="10">
                  <c:v>7.2449999999999992</c:v>
                </c:pt>
                <c:pt idx="11">
                  <c:v>40.364999999999995</c:v>
                </c:pt>
                <c:pt idx="12">
                  <c:v>23.805</c:v>
                </c:pt>
                <c:pt idx="13">
                  <c:v>51.749999999999993</c:v>
                </c:pt>
                <c:pt idx="14">
                  <c:v>21.734999999999999</c:v>
                </c:pt>
                <c:pt idx="15">
                  <c:v>19.664999999999999</c:v>
                </c:pt>
                <c:pt idx="16">
                  <c:v>48.644999999999996</c:v>
                </c:pt>
                <c:pt idx="17">
                  <c:v>55.889999999999993</c:v>
                </c:pt>
                <c:pt idx="18">
                  <c:v>35.19</c:v>
                </c:pt>
                <c:pt idx="19">
                  <c:v>53.819999999999993</c:v>
                </c:pt>
                <c:pt idx="20">
                  <c:v>15.524999999999999</c:v>
                </c:pt>
                <c:pt idx="21">
                  <c:v>69.344999999999999</c:v>
                </c:pt>
                <c:pt idx="22">
                  <c:v>67.274999999999991</c:v>
                </c:pt>
                <c:pt idx="23">
                  <c:v>14.489999999999998</c:v>
                </c:pt>
                <c:pt idx="24">
                  <c:v>66.239999999999995</c:v>
                </c:pt>
                <c:pt idx="25">
                  <c:v>41.4</c:v>
                </c:pt>
                <c:pt idx="26">
                  <c:v>43.47</c:v>
                </c:pt>
                <c:pt idx="27">
                  <c:v>77.625</c:v>
                </c:pt>
                <c:pt idx="28">
                  <c:v>70.38</c:v>
                </c:pt>
                <c:pt idx="29">
                  <c:v>79.694999999999993</c:v>
                </c:pt>
                <c:pt idx="30">
                  <c:v>74.52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3856"/>
        <c:axId val="930777192"/>
        <c:axId val="913052368"/>
      </c:bar3DChart>
      <c:catAx>
        <c:axId val="93078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71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77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3856"/>
        <c:crosses val="autoZero"/>
        <c:crossBetween val="between"/>
      </c:valAx>
      <c:serAx>
        <c:axId val="91305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7719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'Jun21'!$C$3:$AG$3</c:f>
              <c:numCache>
                <c:formatCode>0.0</c:formatCode>
                <c:ptCount val="31"/>
                <c:pt idx="0">
                  <c:v>9.43</c:v>
                </c:pt>
                <c:pt idx="1">
                  <c:v>13</c:v>
                </c:pt>
                <c:pt idx="2">
                  <c:v>12.8</c:v>
                </c:pt>
                <c:pt idx="3">
                  <c:v>14</c:v>
                </c:pt>
                <c:pt idx="4">
                  <c:v>13.4</c:v>
                </c:pt>
                <c:pt idx="5">
                  <c:v>14</c:v>
                </c:pt>
                <c:pt idx="6">
                  <c:v>12.2</c:v>
                </c:pt>
                <c:pt idx="7">
                  <c:v>12.2</c:v>
                </c:pt>
                <c:pt idx="8">
                  <c:v>12.3</c:v>
                </c:pt>
                <c:pt idx="9">
                  <c:v>9.69</c:v>
                </c:pt>
                <c:pt idx="10">
                  <c:v>9.82</c:v>
                </c:pt>
                <c:pt idx="11">
                  <c:v>9.16</c:v>
                </c:pt>
                <c:pt idx="12">
                  <c:v>9.8699999999999992</c:v>
                </c:pt>
                <c:pt idx="13">
                  <c:v>9.16</c:v>
                </c:pt>
                <c:pt idx="14">
                  <c:v>9.14</c:v>
                </c:pt>
                <c:pt idx="15">
                  <c:v>10</c:v>
                </c:pt>
                <c:pt idx="16">
                  <c:v>8.9</c:v>
                </c:pt>
                <c:pt idx="17">
                  <c:v>9.68</c:v>
                </c:pt>
                <c:pt idx="18">
                  <c:v>8.4600000000000009</c:v>
                </c:pt>
                <c:pt idx="19">
                  <c:v>9.89</c:v>
                </c:pt>
                <c:pt idx="20">
                  <c:v>9.7100000000000009</c:v>
                </c:pt>
                <c:pt idx="21">
                  <c:v>12.4</c:v>
                </c:pt>
                <c:pt idx="22">
                  <c:v>10.5</c:v>
                </c:pt>
                <c:pt idx="23">
                  <c:v>13.5</c:v>
                </c:pt>
                <c:pt idx="24">
                  <c:v>10.4</c:v>
                </c:pt>
                <c:pt idx="25">
                  <c:v>9.83</c:v>
                </c:pt>
                <c:pt idx="26">
                  <c:v>11</c:v>
                </c:pt>
                <c:pt idx="27">
                  <c:v>11.1</c:v>
                </c:pt>
                <c:pt idx="28">
                  <c:v>13.3</c:v>
                </c:pt>
                <c:pt idx="29">
                  <c:v>14.6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'Jun21'!$C$8:$AG$8</c:f>
              <c:numCache>
                <c:formatCode>0.0</c:formatCode>
                <c:ptCount val="31"/>
                <c:pt idx="0">
                  <c:v>75.554999999999993</c:v>
                </c:pt>
                <c:pt idx="1">
                  <c:v>50.714999999999996</c:v>
                </c:pt>
                <c:pt idx="2">
                  <c:v>45.54</c:v>
                </c:pt>
                <c:pt idx="3">
                  <c:v>46.574999999999996</c:v>
                </c:pt>
                <c:pt idx="4">
                  <c:v>22.77</c:v>
                </c:pt>
                <c:pt idx="5">
                  <c:v>43.47</c:v>
                </c:pt>
                <c:pt idx="6">
                  <c:v>42.434999999999995</c:v>
                </c:pt>
                <c:pt idx="7">
                  <c:v>27.944999999999997</c:v>
                </c:pt>
                <c:pt idx="8">
                  <c:v>38.294999999999995</c:v>
                </c:pt>
                <c:pt idx="9">
                  <c:v>73.484999999999999</c:v>
                </c:pt>
                <c:pt idx="10">
                  <c:v>74.52</c:v>
                </c:pt>
                <c:pt idx="11">
                  <c:v>69.344999999999999</c:v>
                </c:pt>
                <c:pt idx="12">
                  <c:v>73.484999999999999</c:v>
                </c:pt>
                <c:pt idx="13">
                  <c:v>73.484999999999999</c:v>
                </c:pt>
                <c:pt idx="14">
                  <c:v>71.414999999999992</c:v>
                </c:pt>
                <c:pt idx="15">
                  <c:v>70.38</c:v>
                </c:pt>
                <c:pt idx="16">
                  <c:v>62.099999999999994</c:v>
                </c:pt>
                <c:pt idx="17">
                  <c:v>49.679999999999993</c:v>
                </c:pt>
                <c:pt idx="18">
                  <c:v>57.959999999999994</c:v>
                </c:pt>
                <c:pt idx="19">
                  <c:v>45.54</c:v>
                </c:pt>
                <c:pt idx="20">
                  <c:v>61.064999999999998</c:v>
                </c:pt>
                <c:pt idx="21">
                  <c:v>42.434999999999995</c:v>
                </c:pt>
                <c:pt idx="22">
                  <c:v>62.099999999999994</c:v>
                </c:pt>
                <c:pt idx="23">
                  <c:v>32.085000000000001</c:v>
                </c:pt>
                <c:pt idx="24">
                  <c:v>26.909999999999997</c:v>
                </c:pt>
                <c:pt idx="25">
                  <c:v>73.484999999999999</c:v>
                </c:pt>
                <c:pt idx="26">
                  <c:v>63.134999999999998</c:v>
                </c:pt>
                <c:pt idx="27">
                  <c:v>55.889999999999993</c:v>
                </c:pt>
                <c:pt idx="28">
                  <c:v>34.154999999999994</c:v>
                </c:pt>
                <c:pt idx="29">
                  <c:v>51.749999999999993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8760"/>
        <c:axId val="930776016"/>
        <c:axId val="913052792"/>
      </c:bar3DChart>
      <c:catAx>
        <c:axId val="93077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60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7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8760"/>
        <c:crosses val="autoZero"/>
        <c:crossBetween val="between"/>
      </c:valAx>
      <c:serAx>
        <c:axId val="9130527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7601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'Jul21'!$C$3:$AG$3</c:f>
              <c:numCache>
                <c:formatCode>0.0</c:formatCode>
                <c:ptCount val="31"/>
                <c:pt idx="0">
                  <c:v>14.5</c:v>
                </c:pt>
                <c:pt idx="1">
                  <c:v>9.7899999999999991</c:v>
                </c:pt>
                <c:pt idx="2">
                  <c:v>10.1</c:v>
                </c:pt>
                <c:pt idx="3">
                  <c:v>6.82</c:v>
                </c:pt>
                <c:pt idx="4">
                  <c:v>12.8</c:v>
                </c:pt>
                <c:pt idx="5">
                  <c:v>13.1</c:v>
                </c:pt>
                <c:pt idx="6">
                  <c:v>12.6</c:v>
                </c:pt>
                <c:pt idx="7">
                  <c:v>10.7</c:v>
                </c:pt>
                <c:pt idx="8">
                  <c:v>12</c:v>
                </c:pt>
                <c:pt idx="9">
                  <c:v>10.4</c:v>
                </c:pt>
                <c:pt idx="10">
                  <c:v>12.3</c:v>
                </c:pt>
                <c:pt idx="11">
                  <c:v>10.9</c:v>
                </c:pt>
                <c:pt idx="12">
                  <c:v>14.5</c:v>
                </c:pt>
                <c:pt idx="13">
                  <c:v>13.8</c:v>
                </c:pt>
                <c:pt idx="14">
                  <c:v>2.34</c:v>
                </c:pt>
                <c:pt idx="15">
                  <c:v>13.6</c:v>
                </c:pt>
                <c:pt idx="16">
                  <c:v>12.6</c:v>
                </c:pt>
                <c:pt idx="17">
                  <c:v>9.58</c:v>
                </c:pt>
                <c:pt idx="18">
                  <c:v>9.32</c:v>
                </c:pt>
                <c:pt idx="19">
                  <c:v>9.0500000000000007</c:v>
                </c:pt>
                <c:pt idx="20">
                  <c:v>8.7799999999999994</c:v>
                </c:pt>
                <c:pt idx="21">
                  <c:v>8.73</c:v>
                </c:pt>
                <c:pt idx="22">
                  <c:v>8.98</c:v>
                </c:pt>
                <c:pt idx="23">
                  <c:v>10.8</c:v>
                </c:pt>
                <c:pt idx="24">
                  <c:v>12.1</c:v>
                </c:pt>
                <c:pt idx="25">
                  <c:v>12.7</c:v>
                </c:pt>
                <c:pt idx="26">
                  <c:v>9.4700000000000006</c:v>
                </c:pt>
                <c:pt idx="27">
                  <c:v>13.3</c:v>
                </c:pt>
                <c:pt idx="28">
                  <c:v>11.5</c:v>
                </c:pt>
                <c:pt idx="29">
                  <c:v>9.9700000000000006</c:v>
                </c:pt>
                <c:pt idx="30">
                  <c:v>12.7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'Jul21'!$C$8:$AG$8</c:f>
              <c:numCache>
                <c:formatCode>0.0</c:formatCode>
                <c:ptCount val="31"/>
                <c:pt idx="0">
                  <c:v>35.19</c:v>
                </c:pt>
                <c:pt idx="1">
                  <c:v>72.449999999999989</c:v>
                </c:pt>
                <c:pt idx="2">
                  <c:v>32.085000000000001</c:v>
                </c:pt>
                <c:pt idx="3">
                  <c:v>23.805</c:v>
                </c:pt>
                <c:pt idx="4">
                  <c:v>35.19</c:v>
                </c:pt>
                <c:pt idx="5">
                  <c:v>28.979999999999997</c:v>
                </c:pt>
                <c:pt idx="6">
                  <c:v>28.979999999999997</c:v>
                </c:pt>
                <c:pt idx="7">
                  <c:v>10.35</c:v>
                </c:pt>
                <c:pt idx="8">
                  <c:v>68.309999999999988</c:v>
                </c:pt>
                <c:pt idx="9">
                  <c:v>67.274999999999991</c:v>
                </c:pt>
                <c:pt idx="10">
                  <c:v>60.029999999999994</c:v>
                </c:pt>
                <c:pt idx="11">
                  <c:v>53.819999999999993</c:v>
                </c:pt>
                <c:pt idx="12">
                  <c:v>23.805</c:v>
                </c:pt>
                <c:pt idx="13">
                  <c:v>38.294999999999995</c:v>
                </c:pt>
                <c:pt idx="14">
                  <c:v>8.2799999999999994</c:v>
                </c:pt>
                <c:pt idx="15">
                  <c:v>34.154999999999994</c:v>
                </c:pt>
                <c:pt idx="16">
                  <c:v>43.47</c:v>
                </c:pt>
                <c:pt idx="17">
                  <c:v>70.38</c:v>
                </c:pt>
                <c:pt idx="18">
                  <c:v>71.414999999999992</c:v>
                </c:pt>
                <c:pt idx="19">
                  <c:v>70.38</c:v>
                </c:pt>
                <c:pt idx="20">
                  <c:v>68.309999999999988</c:v>
                </c:pt>
                <c:pt idx="21">
                  <c:v>67.274999999999991</c:v>
                </c:pt>
                <c:pt idx="22">
                  <c:v>65.204999999999998</c:v>
                </c:pt>
                <c:pt idx="23">
                  <c:v>38.294999999999995</c:v>
                </c:pt>
                <c:pt idx="24">
                  <c:v>38.294999999999995</c:v>
                </c:pt>
                <c:pt idx="25">
                  <c:v>35.19</c:v>
                </c:pt>
                <c:pt idx="26">
                  <c:v>51.749999999999993</c:v>
                </c:pt>
                <c:pt idx="27">
                  <c:v>40.364999999999995</c:v>
                </c:pt>
                <c:pt idx="28">
                  <c:v>64.17</c:v>
                </c:pt>
                <c:pt idx="29">
                  <c:v>47.61</c:v>
                </c:pt>
                <c:pt idx="30">
                  <c:v>40.364999999999995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7384"/>
        <c:axId val="930797576"/>
        <c:axId val="913056608"/>
      </c:bar3DChart>
      <c:catAx>
        <c:axId val="93078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757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7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7384"/>
        <c:crosses val="autoZero"/>
        <c:crossBetween val="between"/>
      </c:valAx>
      <c:serAx>
        <c:axId val="91305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757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'Aug21'!$C$3:$AG$3</c:f>
              <c:numCache>
                <c:formatCode>0.0</c:formatCode>
                <c:ptCount val="31"/>
                <c:pt idx="0">
                  <c:v>4.57</c:v>
                </c:pt>
                <c:pt idx="1">
                  <c:v>14.2</c:v>
                </c:pt>
                <c:pt idx="2">
                  <c:v>10.8</c:v>
                </c:pt>
                <c:pt idx="3">
                  <c:v>5.73</c:v>
                </c:pt>
                <c:pt idx="4">
                  <c:v>12.1</c:v>
                </c:pt>
                <c:pt idx="5">
                  <c:v>11.6</c:v>
                </c:pt>
                <c:pt idx="6">
                  <c:v>8.5500000000000007</c:v>
                </c:pt>
                <c:pt idx="7">
                  <c:v>13.6</c:v>
                </c:pt>
                <c:pt idx="8">
                  <c:v>9.51</c:v>
                </c:pt>
                <c:pt idx="9">
                  <c:v>9.7899999999999991</c:v>
                </c:pt>
                <c:pt idx="10">
                  <c:v>9.18</c:v>
                </c:pt>
                <c:pt idx="11">
                  <c:v>8.8000000000000007</c:v>
                </c:pt>
                <c:pt idx="12">
                  <c:v>8.94</c:v>
                </c:pt>
                <c:pt idx="13">
                  <c:v>8.51</c:v>
                </c:pt>
                <c:pt idx="14">
                  <c:v>8.77</c:v>
                </c:pt>
                <c:pt idx="15">
                  <c:v>13.1</c:v>
                </c:pt>
                <c:pt idx="16">
                  <c:v>11.9</c:v>
                </c:pt>
                <c:pt idx="17">
                  <c:v>12.5</c:v>
                </c:pt>
                <c:pt idx="18">
                  <c:v>5.48</c:v>
                </c:pt>
                <c:pt idx="19">
                  <c:v>10.5</c:v>
                </c:pt>
                <c:pt idx="20">
                  <c:v>8.91</c:v>
                </c:pt>
                <c:pt idx="21">
                  <c:v>10.7</c:v>
                </c:pt>
                <c:pt idx="22">
                  <c:v>11.8</c:v>
                </c:pt>
                <c:pt idx="23">
                  <c:v>11.4</c:v>
                </c:pt>
                <c:pt idx="24">
                  <c:v>5.04</c:v>
                </c:pt>
                <c:pt idx="25">
                  <c:v>11.6</c:v>
                </c:pt>
                <c:pt idx="26">
                  <c:v>12.1</c:v>
                </c:pt>
                <c:pt idx="27">
                  <c:v>11.5</c:v>
                </c:pt>
                <c:pt idx="28">
                  <c:v>13.6</c:v>
                </c:pt>
                <c:pt idx="29">
                  <c:v>12</c:v>
                </c:pt>
                <c:pt idx="30">
                  <c:v>12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'Aug21'!$C$8:$AG$8</c:f>
              <c:numCache>
                <c:formatCode>0.0</c:formatCode>
                <c:ptCount val="31"/>
                <c:pt idx="0">
                  <c:v>16.559999999999999</c:v>
                </c:pt>
                <c:pt idx="1">
                  <c:v>44.504999999999995</c:v>
                </c:pt>
                <c:pt idx="2">
                  <c:v>23.805</c:v>
                </c:pt>
                <c:pt idx="3">
                  <c:v>14.489999999999998</c:v>
                </c:pt>
                <c:pt idx="4">
                  <c:v>37.26</c:v>
                </c:pt>
                <c:pt idx="5">
                  <c:v>62.099999999999994</c:v>
                </c:pt>
                <c:pt idx="6">
                  <c:v>9.3149999999999995</c:v>
                </c:pt>
                <c:pt idx="7">
                  <c:v>41.4</c:v>
                </c:pt>
                <c:pt idx="8">
                  <c:v>53.819999999999993</c:v>
                </c:pt>
                <c:pt idx="9">
                  <c:v>68.309999999999988</c:v>
                </c:pt>
                <c:pt idx="10">
                  <c:v>64.17</c:v>
                </c:pt>
                <c:pt idx="11">
                  <c:v>66.239999999999995</c:v>
                </c:pt>
                <c:pt idx="12">
                  <c:v>60.029999999999994</c:v>
                </c:pt>
                <c:pt idx="13">
                  <c:v>63.134999999999998</c:v>
                </c:pt>
                <c:pt idx="14">
                  <c:v>60.029999999999994</c:v>
                </c:pt>
                <c:pt idx="15">
                  <c:v>13.454999999999998</c:v>
                </c:pt>
                <c:pt idx="16">
                  <c:v>42.434999999999995</c:v>
                </c:pt>
                <c:pt idx="17">
                  <c:v>58.994999999999997</c:v>
                </c:pt>
                <c:pt idx="18">
                  <c:v>22.77</c:v>
                </c:pt>
                <c:pt idx="19">
                  <c:v>57.959999999999994</c:v>
                </c:pt>
                <c:pt idx="20">
                  <c:v>64.17</c:v>
                </c:pt>
                <c:pt idx="21">
                  <c:v>23.805</c:v>
                </c:pt>
                <c:pt idx="22">
                  <c:v>53.819999999999993</c:v>
                </c:pt>
                <c:pt idx="23">
                  <c:v>64.17</c:v>
                </c:pt>
                <c:pt idx="24">
                  <c:v>24.839999999999996</c:v>
                </c:pt>
                <c:pt idx="25">
                  <c:v>54.854999999999997</c:v>
                </c:pt>
                <c:pt idx="26">
                  <c:v>58.994999999999997</c:v>
                </c:pt>
                <c:pt idx="27">
                  <c:v>64.17</c:v>
                </c:pt>
                <c:pt idx="28">
                  <c:v>33.119999999999997</c:v>
                </c:pt>
                <c:pt idx="29">
                  <c:v>52.784999999999997</c:v>
                </c:pt>
                <c:pt idx="30">
                  <c:v>40.364999999999995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92872"/>
        <c:axId val="930786992"/>
        <c:axId val="913058728"/>
      </c:bar3DChart>
      <c:catAx>
        <c:axId val="93079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69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2872"/>
        <c:crosses val="autoZero"/>
        <c:crossBetween val="between"/>
      </c:valAx>
      <c:serAx>
        <c:axId val="9130587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699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'Sep21'!$C$3:$AG$3</c:f>
              <c:numCache>
                <c:formatCode>0.0</c:formatCode>
                <c:ptCount val="31"/>
                <c:pt idx="0">
                  <c:v>9.5399999999999991</c:v>
                </c:pt>
                <c:pt idx="1">
                  <c:v>8.89</c:v>
                </c:pt>
                <c:pt idx="2">
                  <c:v>10.199999999999999</c:v>
                </c:pt>
                <c:pt idx="3">
                  <c:v>8.9600000000000009</c:v>
                </c:pt>
                <c:pt idx="4">
                  <c:v>8.77</c:v>
                </c:pt>
                <c:pt idx="5">
                  <c:v>8.7200000000000006</c:v>
                </c:pt>
                <c:pt idx="6">
                  <c:v>9.7100000000000009</c:v>
                </c:pt>
                <c:pt idx="7">
                  <c:v>8.6199999999999992</c:v>
                </c:pt>
                <c:pt idx="8">
                  <c:v>10.6</c:v>
                </c:pt>
                <c:pt idx="9">
                  <c:v>4.87</c:v>
                </c:pt>
                <c:pt idx="10">
                  <c:v>10.9</c:v>
                </c:pt>
                <c:pt idx="11">
                  <c:v>8.9</c:v>
                </c:pt>
                <c:pt idx="12">
                  <c:v>8.58</c:v>
                </c:pt>
                <c:pt idx="13">
                  <c:v>9.4600000000000009</c:v>
                </c:pt>
                <c:pt idx="14">
                  <c:v>10.9</c:v>
                </c:pt>
                <c:pt idx="15">
                  <c:v>11.3</c:v>
                </c:pt>
                <c:pt idx="16">
                  <c:v>11.8</c:v>
                </c:pt>
                <c:pt idx="17">
                  <c:v>8.77</c:v>
                </c:pt>
                <c:pt idx="18">
                  <c:v>2.09</c:v>
                </c:pt>
                <c:pt idx="19">
                  <c:v>2.78</c:v>
                </c:pt>
                <c:pt idx="20">
                  <c:v>11.7</c:v>
                </c:pt>
                <c:pt idx="21">
                  <c:v>9.65</c:v>
                </c:pt>
                <c:pt idx="22">
                  <c:v>9</c:v>
                </c:pt>
                <c:pt idx="23">
                  <c:v>8.67</c:v>
                </c:pt>
                <c:pt idx="24">
                  <c:v>9.1</c:v>
                </c:pt>
                <c:pt idx="25">
                  <c:v>6.2</c:v>
                </c:pt>
                <c:pt idx="26">
                  <c:v>9.0299999999999994</c:v>
                </c:pt>
                <c:pt idx="27">
                  <c:v>10.7</c:v>
                </c:pt>
                <c:pt idx="28">
                  <c:v>12</c:v>
                </c:pt>
                <c:pt idx="29">
                  <c:v>8.8800000000000008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'Sep21'!$C$8:$AG$8</c:f>
              <c:numCache>
                <c:formatCode>0.0</c:formatCode>
                <c:ptCount val="31"/>
                <c:pt idx="0">
                  <c:v>66.239999999999995</c:v>
                </c:pt>
                <c:pt idx="1">
                  <c:v>66.239999999999995</c:v>
                </c:pt>
                <c:pt idx="2">
                  <c:v>62.099999999999994</c:v>
                </c:pt>
                <c:pt idx="3">
                  <c:v>65.204999999999998</c:v>
                </c:pt>
                <c:pt idx="4">
                  <c:v>65.204999999999998</c:v>
                </c:pt>
                <c:pt idx="5">
                  <c:v>64.17</c:v>
                </c:pt>
                <c:pt idx="6">
                  <c:v>53.819999999999993</c:v>
                </c:pt>
                <c:pt idx="7">
                  <c:v>61.064999999999998</c:v>
                </c:pt>
                <c:pt idx="8">
                  <c:v>33.119999999999997</c:v>
                </c:pt>
                <c:pt idx="9">
                  <c:v>14.489999999999998</c:v>
                </c:pt>
                <c:pt idx="10">
                  <c:v>43.47</c:v>
                </c:pt>
                <c:pt idx="11">
                  <c:v>56.924999999999997</c:v>
                </c:pt>
                <c:pt idx="12">
                  <c:v>60.029999999999994</c:v>
                </c:pt>
                <c:pt idx="13">
                  <c:v>44.504999999999995</c:v>
                </c:pt>
                <c:pt idx="14">
                  <c:v>16.559999999999999</c:v>
                </c:pt>
                <c:pt idx="15">
                  <c:v>21.734999999999999</c:v>
                </c:pt>
                <c:pt idx="16">
                  <c:v>47.61</c:v>
                </c:pt>
                <c:pt idx="17">
                  <c:v>57.959999999999994</c:v>
                </c:pt>
                <c:pt idx="18">
                  <c:v>5.1749999999999998</c:v>
                </c:pt>
                <c:pt idx="19">
                  <c:v>12.419999999999998</c:v>
                </c:pt>
                <c:pt idx="20">
                  <c:v>40.364999999999995</c:v>
                </c:pt>
                <c:pt idx="21">
                  <c:v>55.889999999999993</c:v>
                </c:pt>
                <c:pt idx="22">
                  <c:v>53.819999999999993</c:v>
                </c:pt>
                <c:pt idx="23">
                  <c:v>58.994999999999997</c:v>
                </c:pt>
                <c:pt idx="24">
                  <c:v>43.47</c:v>
                </c:pt>
                <c:pt idx="25">
                  <c:v>16.559999999999999</c:v>
                </c:pt>
                <c:pt idx="26">
                  <c:v>39.33</c:v>
                </c:pt>
                <c:pt idx="27">
                  <c:v>35.19</c:v>
                </c:pt>
                <c:pt idx="28">
                  <c:v>45.54</c:v>
                </c:pt>
                <c:pt idx="29">
                  <c:v>53.819999999999993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90520"/>
        <c:axId val="930787776"/>
        <c:axId val="913053640"/>
      </c:bar3DChart>
      <c:catAx>
        <c:axId val="930790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777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0520"/>
        <c:crosses val="autoZero"/>
        <c:crossBetween val="between"/>
      </c:valAx>
      <c:serAx>
        <c:axId val="913053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777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'Jul13'!$C$3:$AG$3</c:f>
              <c:numCache>
                <c:formatCode>0.0</c:formatCode>
                <c:ptCount val="31"/>
                <c:pt idx="0">
                  <c:v>9.9649999999999999</c:v>
                </c:pt>
                <c:pt idx="1">
                  <c:v>10</c:v>
                </c:pt>
                <c:pt idx="2">
                  <c:v>6.4530000000000003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9.9789999999999992</c:v>
                </c:pt>
                <c:pt idx="11">
                  <c:v>9.9120000000000008</c:v>
                </c:pt>
                <c:pt idx="12">
                  <c:v>9.5210000000000008</c:v>
                </c:pt>
                <c:pt idx="13">
                  <c:v>9.7330000000000005</c:v>
                </c:pt>
                <c:pt idx="14">
                  <c:v>9.7479999999999993</c:v>
                </c:pt>
                <c:pt idx="15">
                  <c:v>9.5920000000000005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1">
                  <c:v>9.6340000000000003</c:v>
                </c:pt>
                <c:pt idx="22">
                  <c:v>9.9559999999999995</c:v>
                </c:pt>
                <c:pt idx="25">
                  <c:v>9.9860000000000007</c:v>
                </c:pt>
                <c:pt idx="26">
                  <c:v>9.3620000000000001</c:v>
                </c:pt>
                <c:pt idx="27">
                  <c:v>10</c:v>
                </c:pt>
                <c:pt idx="29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'Jul13'!$A$4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'Jul13'!$C$4:$AG$4</c:f>
              <c:numCache>
                <c:formatCode>0.0</c:formatCode>
                <c:ptCount val="31"/>
                <c:pt idx="0">
                  <c:v>81.400000000000006</c:v>
                </c:pt>
                <c:pt idx="1">
                  <c:v>68.5</c:v>
                </c:pt>
                <c:pt idx="2">
                  <c:v>17.7</c:v>
                </c:pt>
                <c:pt idx="3">
                  <c:v>35</c:v>
                </c:pt>
                <c:pt idx="4">
                  <c:v>65.8</c:v>
                </c:pt>
                <c:pt idx="5">
                  <c:v>78.599999999999994</c:v>
                </c:pt>
                <c:pt idx="6">
                  <c:v>78</c:v>
                </c:pt>
                <c:pt idx="7">
                  <c:v>67.400000000000006</c:v>
                </c:pt>
                <c:pt idx="8">
                  <c:v>60.9</c:v>
                </c:pt>
                <c:pt idx="9">
                  <c:v>51.9</c:v>
                </c:pt>
                <c:pt idx="10">
                  <c:v>79.400000000000006</c:v>
                </c:pt>
                <c:pt idx="11">
                  <c:v>77.900000000000006</c:v>
                </c:pt>
                <c:pt idx="12">
                  <c:v>76.400000000000006</c:v>
                </c:pt>
                <c:pt idx="13">
                  <c:v>77.5</c:v>
                </c:pt>
                <c:pt idx="14">
                  <c:v>77</c:v>
                </c:pt>
                <c:pt idx="15">
                  <c:v>77.2</c:v>
                </c:pt>
                <c:pt idx="16">
                  <c:v>37.299999999999997</c:v>
                </c:pt>
                <c:pt idx="17">
                  <c:v>49.7</c:v>
                </c:pt>
                <c:pt idx="18">
                  <c:v>59</c:v>
                </c:pt>
                <c:pt idx="19">
                  <c:v>72.5</c:v>
                </c:pt>
                <c:pt idx="20">
                  <c:v>79</c:v>
                </c:pt>
                <c:pt idx="21">
                  <c:v>76.8</c:v>
                </c:pt>
                <c:pt idx="22">
                  <c:v>68.900000000000006</c:v>
                </c:pt>
                <c:pt idx="23">
                  <c:v>51.100000000000364</c:v>
                </c:pt>
                <c:pt idx="24">
                  <c:v>58.799999999999272</c:v>
                </c:pt>
                <c:pt idx="25">
                  <c:v>73</c:v>
                </c:pt>
                <c:pt idx="26">
                  <c:v>73.599999999999994</c:v>
                </c:pt>
                <c:pt idx="27">
                  <c:v>56.4</c:v>
                </c:pt>
                <c:pt idx="28">
                  <c:v>16</c:v>
                </c:pt>
                <c:pt idx="29">
                  <c:v>65</c:v>
                </c:pt>
                <c:pt idx="30">
                  <c:v>78.5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7888"/>
        <c:axId val="895727696"/>
        <c:axId val="913191440"/>
      </c:bar3DChart>
      <c:catAx>
        <c:axId val="8957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76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2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7888"/>
        <c:crosses val="autoZero"/>
        <c:crossBetween val="between"/>
      </c:valAx>
      <c:serAx>
        <c:axId val="91319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276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'Okt21'!$C$3:$AG$3</c:f>
              <c:numCache>
                <c:formatCode>0.0</c:formatCode>
                <c:ptCount val="31"/>
                <c:pt idx="0">
                  <c:v>8.57</c:v>
                </c:pt>
                <c:pt idx="1">
                  <c:v>8.76</c:v>
                </c:pt>
                <c:pt idx="2">
                  <c:v>9.74</c:v>
                </c:pt>
                <c:pt idx="3">
                  <c:v>3.93</c:v>
                </c:pt>
                <c:pt idx="4">
                  <c:v>11.2</c:v>
                </c:pt>
                <c:pt idx="5">
                  <c:v>10.9</c:v>
                </c:pt>
                <c:pt idx="6">
                  <c:v>11</c:v>
                </c:pt>
                <c:pt idx="7">
                  <c:v>10.5</c:v>
                </c:pt>
                <c:pt idx="8">
                  <c:v>1.91</c:v>
                </c:pt>
                <c:pt idx="9">
                  <c:v>8.43</c:v>
                </c:pt>
                <c:pt idx="10">
                  <c:v>8.42</c:v>
                </c:pt>
                <c:pt idx="11">
                  <c:v>6.85</c:v>
                </c:pt>
                <c:pt idx="12">
                  <c:v>11</c:v>
                </c:pt>
                <c:pt idx="13">
                  <c:v>8.24</c:v>
                </c:pt>
                <c:pt idx="14">
                  <c:v>8.75</c:v>
                </c:pt>
                <c:pt idx="15">
                  <c:v>7.9</c:v>
                </c:pt>
                <c:pt idx="16">
                  <c:v>8.1199999999999992</c:v>
                </c:pt>
                <c:pt idx="17">
                  <c:v>7.98</c:v>
                </c:pt>
                <c:pt idx="18">
                  <c:v>10.3</c:v>
                </c:pt>
                <c:pt idx="19">
                  <c:v>8.2100000000000009</c:v>
                </c:pt>
                <c:pt idx="20">
                  <c:v>10.199999999999999</c:v>
                </c:pt>
                <c:pt idx="21">
                  <c:v>8.2799999999999994</c:v>
                </c:pt>
                <c:pt idx="22">
                  <c:v>7.87</c:v>
                </c:pt>
                <c:pt idx="23">
                  <c:v>8</c:v>
                </c:pt>
                <c:pt idx="24">
                  <c:v>8.23</c:v>
                </c:pt>
                <c:pt idx="25">
                  <c:v>7.6</c:v>
                </c:pt>
                <c:pt idx="26">
                  <c:v>7.61</c:v>
                </c:pt>
                <c:pt idx="27">
                  <c:v>8.9600000000000009</c:v>
                </c:pt>
                <c:pt idx="28">
                  <c:v>7.55</c:v>
                </c:pt>
                <c:pt idx="29">
                  <c:v>1.72</c:v>
                </c:pt>
                <c:pt idx="30">
                  <c:v>7.47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'Okt21'!$C$8:$AG$8</c:f>
              <c:numCache>
                <c:formatCode>0.0</c:formatCode>
                <c:ptCount val="31"/>
                <c:pt idx="0">
                  <c:v>55.889999999999993</c:v>
                </c:pt>
                <c:pt idx="1">
                  <c:v>47.61</c:v>
                </c:pt>
                <c:pt idx="2">
                  <c:v>18.63</c:v>
                </c:pt>
                <c:pt idx="3">
                  <c:v>8.2799999999999994</c:v>
                </c:pt>
                <c:pt idx="4">
                  <c:v>11.385</c:v>
                </c:pt>
                <c:pt idx="5">
                  <c:v>20.7</c:v>
                </c:pt>
                <c:pt idx="6">
                  <c:v>39.33</c:v>
                </c:pt>
                <c:pt idx="7">
                  <c:v>20.7</c:v>
                </c:pt>
                <c:pt idx="8">
                  <c:v>8.2799999999999994</c:v>
                </c:pt>
                <c:pt idx="9">
                  <c:v>51.749999999999993</c:v>
                </c:pt>
                <c:pt idx="10">
                  <c:v>52.784999999999997</c:v>
                </c:pt>
                <c:pt idx="11">
                  <c:v>16.559999999999999</c:v>
                </c:pt>
                <c:pt idx="12">
                  <c:v>28.979999999999997</c:v>
                </c:pt>
                <c:pt idx="13">
                  <c:v>52.784999999999997</c:v>
                </c:pt>
                <c:pt idx="14">
                  <c:v>42.434999999999995</c:v>
                </c:pt>
                <c:pt idx="15">
                  <c:v>48.644999999999996</c:v>
                </c:pt>
                <c:pt idx="16">
                  <c:v>49.679999999999993</c:v>
                </c:pt>
                <c:pt idx="17">
                  <c:v>46.574999999999996</c:v>
                </c:pt>
                <c:pt idx="18">
                  <c:v>25.874999999999996</c:v>
                </c:pt>
                <c:pt idx="19">
                  <c:v>31.049999999999997</c:v>
                </c:pt>
                <c:pt idx="20">
                  <c:v>42.434999999999995</c:v>
                </c:pt>
                <c:pt idx="21">
                  <c:v>11.385</c:v>
                </c:pt>
                <c:pt idx="22">
                  <c:v>46.574999999999996</c:v>
                </c:pt>
                <c:pt idx="23">
                  <c:v>45.54</c:v>
                </c:pt>
                <c:pt idx="24">
                  <c:v>42.434999999999995</c:v>
                </c:pt>
                <c:pt idx="25">
                  <c:v>32.085000000000001</c:v>
                </c:pt>
                <c:pt idx="26">
                  <c:v>42.434999999999995</c:v>
                </c:pt>
                <c:pt idx="27">
                  <c:v>30.014999999999997</c:v>
                </c:pt>
                <c:pt idx="28">
                  <c:v>38.294999999999995</c:v>
                </c:pt>
                <c:pt idx="29">
                  <c:v>3.1049999999999995</c:v>
                </c:pt>
                <c:pt idx="30">
                  <c:v>35.19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94832"/>
        <c:axId val="930797968"/>
        <c:axId val="913054912"/>
      </c:bar3DChart>
      <c:catAx>
        <c:axId val="93079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79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4832"/>
        <c:crosses val="autoZero"/>
        <c:crossBetween val="between"/>
      </c:valAx>
      <c:serAx>
        <c:axId val="91305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79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'Nov21'!$C$3:$AG$3</c:f>
              <c:numCache>
                <c:formatCode>0.0</c:formatCode>
                <c:ptCount val="31"/>
                <c:pt idx="0">
                  <c:v>2.4</c:v>
                </c:pt>
                <c:pt idx="1">
                  <c:v>9.85</c:v>
                </c:pt>
                <c:pt idx="2">
                  <c:v>1.72</c:v>
                </c:pt>
                <c:pt idx="3">
                  <c:v>8.61</c:v>
                </c:pt>
                <c:pt idx="4">
                  <c:v>8.7200000000000006</c:v>
                </c:pt>
                <c:pt idx="5">
                  <c:v>7.42</c:v>
                </c:pt>
                <c:pt idx="6">
                  <c:v>7.81</c:v>
                </c:pt>
                <c:pt idx="7">
                  <c:v>1.88</c:v>
                </c:pt>
                <c:pt idx="8">
                  <c:v>8.32</c:v>
                </c:pt>
                <c:pt idx="9">
                  <c:v>4.1500000000000004</c:v>
                </c:pt>
                <c:pt idx="10">
                  <c:v>6.79</c:v>
                </c:pt>
                <c:pt idx="11">
                  <c:v>6.8</c:v>
                </c:pt>
                <c:pt idx="12">
                  <c:v>5.53</c:v>
                </c:pt>
                <c:pt idx="13">
                  <c:v>9.9</c:v>
                </c:pt>
                <c:pt idx="14">
                  <c:v>1.08</c:v>
                </c:pt>
                <c:pt idx="15">
                  <c:v>0.442</c:v>
                </c:pt>
                <c:pt idx="16">
                  <c:v>1.03</c:v>
                </c:pt>
                <c:pt idx="17">
                  <c:v>5.96</c:v>
                </c:pt>
                <c:pt idx="18">
                  <c:v>5.99</c:v>
                </c:pt>
                <c:pt idx="19">
                  <c:v>1.75</c:v>
                </c:pt>
                <c:pt idx="20">
                  <c:v>2.0099999999999998</c:v>
                </c:pt>
                <c:pt idx="21">
                  <c:v>1.53</c:v>
                </c:pt>
                <c:pt idx="22">
                  <c:v>0.629</c:v>
                </c:pt>
                <c:pt idx="23">
                  <c:v>0.79100000000000004</c:v>
                </c:pt>
                <c:pt idx="24">
                  <c:v>1.1000000000000001</c:v>
                </c:pt>
                <c:pt idx="25">
                  <c:v>0.46100000000000002</c:v>
                </c:pt>
                <c:pt idx="26">
                  <c:v>5.95</c:v>
                </c:pt>
                <c:pt idx="27">
                  <c:v>1.82</c:v>
                </c:pt>
                <c:pt idx="28">
                  <c:v>0.247</c:v>
                </c:pt>
                <c:pt idx="29">
                  <c:v>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'Nov21'!$C$8:$AG$8</c:f>
              <c:numCache>
                <c:formatCode>0.0</c:formatCode>
                <c:ptCount val="31"/>
                <c:pt idx="0">
                  <c:v>5.1749999999999998</c:v>
                </c:pt>
                <c:pt idx="1">
                  <c:v>26.909999999999997</c:v>
                </c:pt>
                <c:pt idx="2">
                  <c:v>2.0699999999999998</c:v>
                </c:pt>
                <c:pt idx="3">
                  <c:v>14.489999999999998</c:v>
                </c:pt>
                <c:pt idx="4">
                  <c:v>27.944999999999997</c:v>
                </c:pt>
                <c:pt idx="5">
                  <c:v>37.26</c:v>
                </c:pt>
                <c:pt idx="6">
                  <c:v>36.224999999999994</c:v>
                </c:pt>
                <c:pt idx="7">
                  <c:v>6.2099999999999991</c:v>
                </c:pt>
                <c:pt idx="8">
                  <c:v>25.874999999999996</c:v>
                </c:pt>
                <c:pt idx="9">
                  <c:v>7.2449999999999992</c:v>
                </c:pt>
                <c:pt idx="10">
                  <c:v>31.049999999999997</c:v>
                </c:pt>
                <c:pt idx="11">
                  <c:v>23.805</c:v>
                </c:pt>
                <c:pt idx="12">
                  <c:v>6.2099999999999991</c:v>
                </c:pt>
                <c:pt idx="13">
                  <c:v>10.35</c:v>
                </c:pt>
                <c:pt idx="14">
                  <c:v>1.0349999999999999</c:v>
                </c:pt>
                <c:pt idx="15">
                  <c:v>1.0349999999999999</c:v>
                </c:pt>
                <c:pt idx="16">
                  <c:v>2.0699999999999998</c:v>
                </c:pt>
                <c:pt idx="17">
                  <c:v>16.559999999999999</c:v>
                </c:pt>
                <c:pt idx="18">
                  <c:v>19.664999999999999</c:v>
                </c:pt>
                <c:pt idx="19">
                  <c:v>4.1399999999999997</c:v>
                </c:pt>
                <c:pt idx="20">
                  <c:v>5.1749999999999998</c:v>
                </c:pt>
                <c:pt idx="21">
                  <c:v>3.1049999999999995</c:v>
                </c:pt>
                <c:pt idx="22">
                  <c:v>1.0349999999999999</c:v>
                </c:pt>
                <c:pt idx="23">
                  <c:v>2.0699999999999998</c:v>
                </c:pt>
                <c:pt idx="24">
                  <c:v>3.1049999999999995</c:v>
                </c:pt>
                <c:pt idx="25">
                  <c:v>0</c:v>
                </c:pt>
                <c:pt idx="26">
                  <c:v>8.2799999999999994</c:v>
                </c:pt>
                <c:pt idx="27">
                  <c:v>2.0699999999999998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98360"/>
        <c:axId val="930795224"/>
        <c:axId val="913057032"/>
      </c:bar3DChart>
      <c:catAx>
        <c:axId val="93079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52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5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8360"/>
        <c:crosses val="autoZero"/>
        <c:crossBetween val="between"/>
      </c:valAx>
      <c:serAx>
        <c:axId val="9130570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522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2021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'Dez21'!$C$3:$AG$3</c:f>
              <c:numCache>
                <c:formatCode>0.0</c:formatCode>
                <c:ptCount val="31"/>
                <c:pt idx="0">
                  <c:v>3.37</c:v>
                </c:pt>
                <c:pt idx="1">
                  <c:v>1.69</c:v>
                </c:pt>
                <c:pt idx="2">
                  <c:v>4.46</c:v>
                </c:pt>
                <c:pt idx="3">
                  <c:v>0.874</c:v>
                </c:pt>
                <c:pt idx="4">
                  <c:v>5.8</c:v>
                </c:pt>
                <c:pt idx="5">
                  <c:v>1.8</c:v>
                </c:pt>
                <c:pt idx="6">
                  <c:v>5.14</c:v>
                </c:pt>
                <c:pt idx="7">
                  <c:v>0.39900000000000002</c:v>
                </c:pt>
                <c:pt idx="8">
                  <c:v>0.27700000000000002</c:v>
                </c:pt>
                <c:pt idx="9">
                  <c:v>0</c:v>
                </c:pt>
                <c:pt idx="10">
                  <c:v>0.27200000000000002</c:v>
                </c:pt>
                <c:pt idx="11">
                  <c:v>1.51</c:v>
                </c:pt>
                <c:pt idx="12">
                  <c:v>2</c:v>
                </c:pt>
                <c:pt idx="13">
                  <c:v>2.1</c:v>
                </c:pt>
                <c:pt idx="14">
                  <c:v>1.03</c:v>
                </c:pt>
                <c:pt idx="15">
                  <c:v>1.92</c:v>
                </c:pt>
                <c:pt idx="16">
                  <c:v>0.996</c:v>
                </c:pt>
                <c:pt idx="17">
                  <c:v>3.29</c:v>
                </c:pt>
                <c:pt idx="18">
                  <c:v>0.70399999999999996</c:v>
                </c:pt>
                <c:pt idx="19">
                  <c:v>0.82099999999999995</c:v>
                </c:pt>
                <c:pt idx="20">
                  <c:v>0.66400000000000003</c:v>
                </c:pt>
                <c:pt idx="21">
                  <c:v>1.24</c:v>
                </c:pt>
                <c:pt idx="22">
                  <c:v>4.59</c:v>
                </c:pt>
                <c:pt idx="23">
                  <c:v>1.7</c:v>
                </c:pt>
                <c:pt idx="24">
                  <c:v>2.2400000000000002</c:v>
                </c:pt>
                <c:pt idx="25">
                  <c:v>3.53</c:v>
                </c:pt>
                <c:pt idx="26">
                  <c:v>0.626</c:v>
                </c:pt>
                <c:pt idx="27">
                  <c:v>0.86199999999999999</c:v>
                </c:pt>
                <c:pt idx="28">
                  <c:v>0.54300000000000004</c:v>
                </c:pt>
                <c:pt idx="29">
                  <c:v>5.32</c:v>
                </c:pt>
                <c:pt idx="30">
                  <c:v>2.83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'Dez21'!$C$8:$AG$8</c:f>
              <c:numCache>
                <c:formatCode>0.0</c:formatCode>
                <c:ptCount val="31"/>
                <c:pt idx="0">
                  <c:v>3.1049999999999995</c:v>
                </c:pt>
                <c:pt idx="1">
                  <c:v>3.1049999999999995</c:v>
                </c:pt>
                <c:pt idx="2">
                  <c:v>11.385</c:v>
                </c:pt>
                <c:pt idx="3">
                  <c:v>0</c:v>
                </c:pt>
                <c:pt idx="4">
                  <c:v>8.2799999999999994</c:v>
                </c:pt>
                <c:pt idx="5">
                  <c:v>3.1049999999999995</c:v>
                </c:pt>
                <c:pt idx="6">
                  <c:v>16.559999999999999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3.1049999999999995</c:v>
                </c:pt>
                <c:pt idx="12">
                  <c:v>7.2449999999999992</c:v>
                </c:pt>
                <c:pt idx="13">
                  <c:v>4.1399999999999997</c:v>
                </c:pt>
                <c:pt idx="14">
                  <c:v>2.0699999999999998</c:v>
                </c:pt>
                <c:pt idx="15">
                  <c:v>3.1049999999999995</c:v>
                </c:pt>
                <c:pt idx="16">
                  <c:v>3.1049999999999995</c:v>
                </c:pt>
                <c:pt idx="17">
                  <c:v>6.2099999999999991</c:v>
                </c:pt>
                <c:pt idx="18">
                  <c:v>2.0699999999999998</c:v>
                </c:pt>
                <c:pt idx="19">
                  <c:v>2.0699999999999998</c:v>
                </c:pt>
                <c:pt idx="20">
                  <c:v>2.0699999999999998</c:v>
                </c:pt>
                <c:pt idx="21">
                  <c:v>3.1049999999999995</c:v>
                </c:pt>
                <c:pt idx="22">
                  <c:v>10.35</c:v>
                </c:pt>
                <c:pt idx="23">
                  <c:v>5.1749999999999998</c:v>
                </c:pt>
                <c:pt idx="24">
                  <c:v>5.1749999999999998</c:v>
                </c:pt>
                <c:pt idx="25">
                  <c:v>6.2099999999999991</c:v>
                </c:pt>
                <c:pt idx="26">
                  <c:v>1.0349999999999999</c:v>
                </c:pt>
                <c:pt idx="27">
                  <c:v>1.0349999999999999</c:v>
                </c:pt>
                <c:pt idx="28">
                  <c:v>0</c:v>
                </c:pt>
                <c:pt idx="29">
                  <c:v>11.385</c:v>
                </c:pt>
                <c:pt idx="30">
                  <c:v>6.2099999999999991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92088"/>
        <c:axId val="930796400"/>
        <c:axId val="913063392"/>
      </c:bar3DChart>
      <c:catAx>
        <c:axId val="930792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64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2088"/>
        <c:crosses val="autoZero"/>
        <c:crossBetween val="between"/>
      </c:valAx>
      <c:serAx>
        <c:axId val="91306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640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'Jan22'!$C$3:$AG$3</c:f>
              <c:numCache>
                <c:formatCode>0.0</c:formatCode>
                <c:ptCount val="31"/>
                <c:pt idx="0">
                  <c:v>4.67</c:v>
                </c:pt>
                <c:pt idx="1">
                  <c:v>6.15</c:v>
                </c:pt>
                <c:pt idx="2">
                  <c:v>4.37</c:v>
                </c:pt>
                <c:pt idx="3">
                  <c:v>4.83</c:v>
                </c:pt>
                <c:pt idx="4">
                  <c:v>5.23</c:v>
                </c:pt>
                <c:pt idx="5">
                  <c:v>6.59</c:v>
                </c:pt>
                <c:pt idx="6">
                  <c:v>4.4800000000000004</c:v>
                </c:pt>
                <c:pt idx="7">
                  <c:v>3.79</c:v>
                </c:pt>
                <c:pt idx="8">
                  <c:v>2.81</c:v>
                </c:pt>
                <c:pt idx="9">
                  <c:v>5.71</c:v>
                </c:pt>
                <c:pt idx="10">
                  <c:v>4.63</c:v>
                </c:pt>
                <c:pt idx="11">
                  <c:v>5.52</c:v>
                </c:pt>
                <c:pt idx="12">
                  <c:v>5.41</c:v>
                </c:pt>
                <c:pt idx="13">
                  <c:v>5.16</c:v>
                </c:pt>
                <c:pt idx="14">
                  <c:v>2.83</c:v>
                </c:pt>
                <c:pt idx="15">
                  <c:v>2.25</c:v>
                </c:pt>
                <c:pt idx="16">
                  <c:v>5.52</c:v>
                </c:pt>
                <c:pt idx="17">
                  <c:v>5.55</c:v>
                </c:pt>
                <c:pt idx="18">
                  <c:v>5.83</c:v>
                </c:pt>
                <c:pt idx="19">
                  <c:v>2.2000000000000002</c:v>
                </c:pt>
                <c:pt idx="20">
                  <c:v>6.86</c:v>
                </c:pt>
                <c:pt idx="21">
                  <c:v>6.24</c:v>
                </c:pt>
                <c:pt idx="22">
                  <c:v>6.57</c:v>
                </c:pt>
                <c:pt idx="23">
                  <c:v>7.2</c:v>
                </c:pt>
                <c:pt idx="24">
                  <c:v>1.78</c:v>
                </c:pt>
                <c:pt idx="25">
                  <c:v>0.93</c:v>
                </c:pt>
                <c:pt idx="26">
                  <c:v>7.07</c:v>
                </c:pt>
                <c:pt idx="27">
                  <c:v>7.43</c:v>
                </c:pt>
                <c:pt idx="28">
                  <c:v>7.63</c:v>
                </c:pt>
                <c:pt idx="29">
                  <c:v>8.06</c:v>
                </c:pt>
                <c:pt idx="30">
                  <c:v>8.4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'Jan22'!$C$8:$AG$8</c:f>
              <c:numCache>
                <c:formatCode>0.0</c:formatCode>
                <c:ptCount val="31"/>
                <c:pt idx="0">
                  <c:v>18.63</c:v>
                </c:pt>
                <c:pt idx="1">
                  <c:v>7.2449999999999992</c:v>
                </c:pt>
                <c:pt idx="2">
                  <c:v>6.2099999999999991</c:v>
                </c:pt>
                <c:pt idx="3">
                  <c:v>9.3149999999999995</c:v>
                </c:pt>
                <c:pt idx="4">
                  <c:v>7.2449999999999992</c:v>
                </c:pt>
                <c:pt idx="5">
                  <c:v>15.524999999999999</c:v>
                </c:pt>
                <c:pt idx="6">
                  <c:v>7.2449999999999992</c:v>
                </c:pt>
                <c:pt idx="7">
                  <c:v>8.2799999999999994</c:v>
                </c:pt>
                <c:pt idx="8">
                  <c:v>3.1049999999999995</c:v>
                </c:pt>
                <c:pt idx="9">
                  <c:v>10.35</c:v>
                </c:pt>
                <c:pt idx="10">
                  <c:v>7.2449999999999992</c:v>
                </c:pt>
                <c:pt idx="11">
                  <c:v>22.77</c:v>
                </c:pt>
                <c:pt idx="12">
                  <c:v>22.77</c:v>
                </c:pt>
                <c:pt idx="13">
                  <c:v>13.454999999999998</c:v>
                </c:pt>
                <c:pt idx="14">
                  <c:v>8.2799999999999994</c:v>
                </c:pt>
                <c:pt idx="15">
                  <c:v>5.1749999999999998</c:v>
                </c:pt>
                <c:pt idx="16">
                  <c:v>24.839999999999996</c:v>
                </c:pt>
                <c:pt idx="17">
                  <c:v>25.874999999999996</c:v>
                </c:pt>
                <c:pt idx="18">
                  <c:v>10.35</c:v>
                </c:pt>
                <c:pt idx="19">
                  <c:v>4.1399999999999997</c:v>
                </c:pt>
                <c:pt idx="20">
                  <c:v>17.594999999999999</c:v>
                </c:pt>
                <c:pt idx="21">
                  <c:v>26.909999999999997</c:v>
                </c:pt>
                <c:pt idx="22">
                  <c:v>30.014999999999997</c:v>
                </c:pt>
                <c:pt idx="23">
                  <c:v>16.559999999999999</c:v>
                </c:pt>
                <c:pt idx="24">
                  <c:v>5.1749999999999998</c:v>
                </c:pt>
                <c:pt idx="25">
                  <c:v>20.7</c:v>
                </c:pt>
                <c:pt idx="26">
                  <c:v>30.014999999999997</c:v>
                </c:pt>
                <c:pt idx="27">
                  <c:v>34.154999999999994</c:v>
                </c:pt>
                <c:pt idx="28">
                  <c:v>35.19</c:v>
                </c:pt>
                <c:pt idx="29">
                  <c:v>25.874999999999996</c:v>
                </c:pt>
                <c:pt idx="30">
                  <c:v>4.1399999999999997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93264"/>
        <c:axId val="930793656"/>
        <c:axId val="913064664"/>
      </c:bar3DChart>
      <c:catAx>
        <c:axId val="93079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36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3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3264"/>
        <c:crosses val="autoZero"/>
        <c:crossBetween val="between"/>
      </c:valAx>
      <c:serAx>
        <c:axId val="913064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365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'Feb22'!$C$3:$AG$3</c:f>
              <c:numCache>
                <c:formatCode>0.0</c:formatCode>
                <c:ptCount val="31"/>
                <c:pt idx="0">
                  <c:v>0.53400000000000003</c:v>
                </c:pt>
                <c:pt idx="1">
                  <c:v>0.76900000000000002</c:v>
                </c:pt>
                <c:pt idx="2">
                  <c:v>7.82</c:v>
                </c:pt>
                <c:pt idx="3">
                  <c:v>8.33</c:v>
                </c:pt>
                <c:pt idx="4">
                  <c:v>10</c:v>
                </c:pt>
                <c:pt idx="5">
                  <c:v>8.23</c:v>
                </c:pt>
                <c:pt idx="6">
                  <c:v>8.76</c:v>
                </c:pt>
                <c:pt idx="7">
                  <c:v>8.0299999999999994</c:v>
                </c:pt>
                <c:pt idx="8">
                  <c:v>8.1</c:v>
                </c:pt>
                <c:pt idx="9">
                  <c:v>7.81</c:v>
                </c:pt>
                <c:pt idx="10">
                  <c:v>9.5299999999999994</c:v>
                </c:pt>
                <c:pt idx="11">
                  <c:v>8.4499999999999993</c:v>
                </c:pt>
                <c:pt idx="12">
                  <c:v>8.15</c:v>
                </c:pt>
                <c:pt idx="13">
                  <c:v>4.1500000000000004</c:v>
                </c:pt>
                <c:pt idx="14">
                  <c:v>10.8</c:v>
                </c:pt>
                <c:pt idx="15">
                  <c:v>1.6</c:v>
                </c:pt>
                <c:pt idx="16">
                  <c:v>12.4</c:v>
                </c:pt>
                <c:pt idx="17">
                  <c:v>11.6</c:v>
                </c:pt>
                <c:pt idx="18">
                  <c:v>10.7</c:v>
                </c:pt>
                <c:pt idx="19">
                  <c:v>11.1</c:v>
                </c:pt>
                <c:pt idx="20">
                  <c:v>12.2</c:v>
                </c:pt>
                <c:pt idx="21">
                  <c:v>10.1</c:v>
                </c:pt>
                <c:pt idx="22">
                  <c:v>10.9</c:v>
                </c:pt>
                <c:pt idx="23">
                  <c:v>4.84</c:v>
                </c:pt>
                <c:pt idx="24">
                  <c:v>9.8800000000000008</c:v>
                </c:pt>
                <c:pt idx="25">
                  <c:v>9.26</c:v>
                </c:pt>
                <c:pt idx="26">
                  <c:v>8.9700000000000006</c:v>
                </c:pt>
                <c:pt idx="27">
                  <c:v>8.8699999999999992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'Feb22'!$C$8:$AG$8</c:f>
              <c:numCache>
                <c:formatCode>0.0</c:formatCode>
                <c:ptCount val="31"/>
                <c:pt idx="0">
                  <c:v>1.0349999999999999</c:v>
                </c:pt>
                <c:pt idx="1">
                  <c:v>2.0699999999999998</c:v>
                </c:pt>
                <c:pt idx="2">
                  <c:v>17.594999999999999</c:v>
                </c:pt>
                <c:pt idx="3">
                  <c:v>28.979999999999997</c:v>
                </c:pt>
                <c:pt idx="4">
                  <c:v>31.049999999999997</c:v>
                </c:pt>
                <c:pt idx="5">
                  <c:v>16.559999999999999</c:v>
                </c:pt>
                <c:pt idx="6">
                  <c:v>40.364999999999995</c:v>
                </c:pt>
                <c:pt idx="7">
                  <c:v>42.434999999999995</c:v>
                </c:pt>
                <c:pt idx="8">
                  <c:v>43.47</c:v>
                </c:pt>
                <c:pt idx="9">
                  <c:v>42.434999999999995</c:v>
                </c:pt>
                <c:pt idx="10">
                  <c:v>23.805</c:v>
                </c:pt>
                <c:pt idx="11">
                  <c:v>41.4</c:v>
                </c:pt>
                <c:pt idx="12">
                  <c:v>46.574999999999996</c:v>
                </c:pt>
                <c:pt idx="13">
                  <c:v>10.35</c:v>
                </c:pt>
                <c:pt idx="14">
                  <c:v>14.489999999999998</c:v>
                </c:pt>
                <c:pt idx="15">
                  <c:v>4.1399999999999997</c:v>
                </c:pt>
                <c:pt idx="16">
                  <c:v>14.489999999999998</c:v>
                </c:pt>
                <c:pt idx="17">
                  <c:v>25.874999999999996</c:v>
                </c:pt>
                <c:pt idx="18">
                  <c:v>40.364999999999995</c:v>
                </c:pt>
                <c:pt idx="19">
                  <c:v>30.014999999999997</c:v>
                </c:pt>
                <c:pt idx="20">
                  <c:v>18.63</c:v>
                </c:pt>
                <c:pt idx="21">
                  <c:v>28.979999999999997</c:v>
                </c:pt>
                <c:pt idx="22">
                  <c:v>38.294999999999995</c:v>
                </c:pt>
                <c:pt idx="23">
                  <c:v>20.7</c:v>
                </c:pt>
                <c:pt idx="24">
                  <c:v>50.714999999999996</c:v>
                </c:pt>
                <c:pt idx="25">
                  <c:v>52.784999999999997</c:v>
                </c:pt>
                <c:pt idx="26">
                  <c:v>56.924999999999997</c:v>
                </c:pt>
                <c:pt idx="27">
                  <c:v>56.924999999999997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97184"/>
        <c:axId val="930794048"/>
        <c:axId val="913066784"/>
      </c:bar3DChart>
      <c:catAx>
        <c:axId val="93079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40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7184"/>
        <c:crosses val="autoZero"/>
        <c:crossBetween val="between"/>
      </c:valAx>
      <c:serAx>
        <c:axId val="91306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404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'Mar22'!$C$3:$AG$3</c:f>
              <c:numCache>
                <c:formatCode>0.0</c:formatCode>
                <c:ptCount val="31"/>
                <c:pt idx="0">
                  <c:v>9.61</c:v>
                </c:pt>
                <c:pt idx="1">
                  <c:v>9.02</c:v>
                </c:pt>
                <c:pt idx="2">
                  <c:v>8.6999999999999993</c:v>
                </c:pt>
                <c:pt idx="3">
                  <c:v>8.9499999999999993</c:v>
                </c:pt>
                <c:pt idx="4">
                  <c:v>9.08</c:v>
                </c:pt>
                <c:pt idx="5">
                  <c:v>8.7899999999999991</c:v>
                </c:pt>
                <c:pt idx="6">
                  <c:v>9.1</c:v>
                </c:pt>
                <c:pt idx="7">
                  <c:v>9.4</c:v>
                </c:pt>
                <c:pt idx="8">
                  <c:v>8.9700000000000006</c:v>
                </c:pt>
                <c:pt idx="9">
                  <c:v>9.0500000000000007</c:v>
                </c:pt>
                <c:pt idx="10">
                  <c:v>8.8800000000000008</c:v>
                </c:pt>
                <c:pt idx="11">
                  <c:v>5.58</c:v>
                </c:pt>
                <c:pt idx="12">
                  <c:v>9.15</c:v>
                </c:pt>
                <c:pt idx="13">
                  <c:v>9.24</c:v>
                </c:pt>
                <c:pt idx="14">
                  <c:v>4.74</c:v>
                </c:pt>
                <c:pt idx="15">
                  <c:v>5.39</c:v>
                </c:pt>
                <c:pt idx="16">
                  <c:v>6.16</c:v>
                </c:pt>
                <c:pt idx="17">
                  <c:v>2.95</c:v>
                </c:pt>
                <c:pt idx="18">
                  <c:v>8.57</c:v>
                </c:pt>
                <c:pt idx="19">
                  <c:v>8.6999999999999993</c:v>
                </c:pt>
                <c:pt idx="20">
                  <c:v>8.5299999999999994</c:v>
                </c:pt>
                <c:pt idx="21">
                  <c:v>8.83</c:v>
                </c:pt>
                <c:pt idx="22">
                  <c:v>9</c:v>
                </c:pt>
                <c:pt idx="23">
                  <c:v>9.08</c:v>
                </c:pt>
                <c:pt idx="24">
                  <c:v>8.66</c:v>
                </c:pt>
                <c:pt idx="25">
                  <c:v>8.98</c:v>
                </c:pt>
                <c:pt idx="26">
                  <c:v>9.15</c:v>
                </c:pt>
                <c:pt idx="27">
                  <c:v>8.7200000000000006</c:v>
                </c:pt>
                <c:pt idx="28">
                  <c:v>10</c:v>
                </c:pt>
                <c:pt idx="29">
                  <c:v>9.5500000000000007</c:v>
                </c:pt>
                <c:pt idx="30">
                  <c:v>4.5599999999999996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'Mar22'!$C$8:$AG$8</c:f>
              <c:numCache>
                <c:formatCode>0.0</c:formatCode>
                <c:ptCount val="31"/>
                <c:pt idx="0">
                  <c:v>56.924999999999997</c:v>
                </c:pt>
                <c:pt idx="1">
                  <c:v>44.504999999999995</c:v>
                </c:pt>
                <c:pt idx="2">
                  <c:v>55.889999999999993</c:v>
                </c:pt>
                <c:pt idx="3">
                  <c:v>57.959999999999994</c:v>
                </c:pt>
                <c:pt idx="4">
                  <c:v>58.994999999999997</c:v>
                </c:pt>
                <c:pt idx="5">
                  <c:v>55.889999999999993</c:v>
                </c:pt>
                <c:pt idx="6">
                  <c:v>57.959999999999994</c:v>
                </c:pt>
                <c:pt idx="7">
                  <c:v>56.924999999999997</c:v>
                </c:pt>
                <c:pt idx="8">
                  <c:v>58.994999999999997</c:v>
                </c:pt>
                <c:pt idx="9">
                  <c:v>58.994999999999997</c:v>
                </c:pt>
                <c:pt idx="10">
                  <c:v>42.434999999999995</c:v>
                </c:pt>
                <c:pt idx="11">
                  <c:v>47.61</c:v>
                </c:pt>
                <c:pt idx="12">
                  <c:v>44.504999999999995</c:v>
                </c:pt>
                <c:pt idx="13">
                  <c:v>60.029999999999994</c:v>
                </c:pt>
                <c:pt idx="14">
                  <c:v>15.524999999999999</c:v>
                </c:pt>
                <c:pt idx="15">
                  <c:v>26.909999999999997</c:v>
                </c:pt>
                <c:pt idx="16">
                  <c:v>30.014999999999997</c:v>
                </c:pt>
                <c:pt idx="17">
                  <c:v>9.3149999999999995</c:v>
                </c:pt>
                <c:pt idx="18">
                  <c:v>48.644999999999996</c:v>
                </c:pt>
                <c:pt idx="19">
                  <c:v>58.994999999999997</c:v>
                </c:pt>
                <c:pt idx="20">
                  <c:v>53.819999999999993</c:v>
                </c:pt>
                <c:pt idx="21">
                  <c:v>62.099999999999994</c:v>
                </c:pt>
                <c:pt idx="22">
                  <c:v>62.099999999999994</c:v>
                </c:pt>
                <c:pt idx="23">
                  <c:v>64.17</c:v>
                </c:pt>
                <c:pt idx="24">
                  <c:v>60.029999999999994</c:v>
                </c:pt>
                <c:pt idx="25">
                  <c:v>62.099999999999994</c:v>
                </c:pt>
                <c:pt idx="26">
                  <c:v>65.204999999999998</c:v>
                </c:pt>
                <c:pt idx="27">
                  <c:v>61.064999999999998</c:v>
                </c:pt>
                <c:pt idx="28">
                  <c:v>43.47</c:v>
                </c:pt>
                <c:pt idx="29">
                  <c:v>17.594999999999999</c:v>
                </c:pt>
                <c:pt idx="30">
                  <c:v>11.385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6208"/>
        <c:axId val="930786600"/>
        <c:axId val="913073144"/>
      </c:bar3DChart>
      <c:catAx>
        <c:axId val="9307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66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6208"/>
        <c:crosses val="autoZero"/>
        <c:crossBetween val="between"/>
      </c:valAx>
      <c:serAx>
        <c:axId val="913073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660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'Apr22'!$C$3:$AG$3</c:f>
              <c:numCache>
                <c:formatCode>0.0</c:formatCode>
                <c:ptCount val="31"/>
                <c:pt idx="0">
                  <c:v>0.91700000000000004</c:v>
                </c:pt>
                <c:pt idx="1">
                  <c:v>1.46</c:v>
                </c:pt>
                <c:pt idx="2">
                  <c:v>8.06</c:v>
                </c:pt>
                <c:pt idx="3">
                  <c:v>13.3</c:v>
                </c:pt>
                <c:pt idx="4">
                  <c:v>14.4</c:v>
                </c:pt>
                <c:pt idx="5">
                  <c:v>12.9</c:v>
                </c:pt>
                <c:pt idx="6">
                  <c:v>3.67</c:v>
                </c:pt>
                <c:pt idx="7">
                  <c:v>4.47</c:v>
                </c:pt>
                <c:pt idx="8">
                  <c:v>13.5</c:v>
                </c:pt>
                <c:pt idx="9">
                  <c:v>12.6</c:v>
                </c:pt>
                <c:pt idx="10">
                  <c:v>10.3</c:v>
                </c:pt>
                <c:pt idx="11">
                  <c:v>9.84</c:v>
                </c:pt>
                <c:pt idx="12">
                  <c:v>9.51</c:v>
                </c:pt>
                <c:pt idx="13">
                  <c:v>9.15</c:v>
                </c:pt>
                <c:pt idx="14">
                  <c:v>9.5500000000000007</c:v>
                </c:pt>
                <c:pt idx="15">
                  <c:v>11.7</c:v>
                </c:pt>
                <c:pt idx="16">
                  <c:v>10.3</c:v>
                </c:pt>
                <c:pt idx="17">
                  <c:v>9.8699999999999992</c:v>
                </c:pt>
                <c:pt idx="18">
                  <c:v>9.9</c:v>
                </c:pt>
                <c:pt idx="19">
                  <c:v>9.8699999999999992</c:v>
                </c:pt>
                <c:pt idx="20">
                  <c:v>10.3</c:v>
                </c:pt>
                <c:pt idx="21">
                  <c:v>10.3</c:v>
                </c:pt>
                <c:pt idx="22">
                  <c:v>11.5</c:v>
                </c:pt>
                <c:pt idx="23">
                  <c:v>3.82</c:v>
                </c:pt>
                <c:pt idx="24">
                  <c:v>2.64</c:v>
                </c:pt>
                <c:pt idx="25">
                  <c:v>14.4</c:v>
                </c:pt>
                <c:pt idx="26">
                  <c:v>9.77</c:v>
                </c:pt>
                <c:pt idx="27">
                  <c:v>9.6199999999999992</c:v>
                </c:pt>
                <c:pt idx="28">
                  <c:v>10.199999999999999</c:v>
                </c:pt>
                <c:pt idx="29">
                  <c:v>12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'Apr22'!$C$8:$AG$8</c:f>
              <c:numCache>
                <c:formatCode>0.0</c:formatCode>
                <c:ptCount val="31"/>
                <c:pt idx="0">
                  <c:v>2.0699999999999998</c:v>
                </c:pt>
                <c:pt idx="1">
                  <c:v>2.0699999999999998</c:v>
                </c:pt>
                <c:pt idx="2">
                  <c:v>27.944999999999997</c:v>
                </c:pt>
                <c:pt idx="3">
                  <c:v>51.749999999999993</c:v>
                </c:pt>
                <c:pt idx="4">
                  <c:v>43.47</c:v>
                </c:pt>
                <c:pt idx="5">
                  <c:v>44.504999999999995</c:v>
                </c:pt>
                <c:pt idx="6">
                  <c:v>9.3149999999999995</c:v>
                </c:pt>
                <c:pt idx="7">
                  <c:v>18.63</c:v>
                </c:pt>
                <c:pt idx="8">
                  <c:v>22.77</c:v>
                </c:pt>
                <c:pt idx="9">
                  <c:v>69.344999999999999</c:v>
                </c:pt>
                <c:pt idx="10">
                  <c:v>67.274999999999991</c:v>
                </c:pt>
                <c:pt idx="11">
                  <c:v>66.239999999999995</c:v>
                </c:pt>
                <c:pt idx="12">
                  <c:v>62.099999999999994</c:v>
                </c:pt>
                <c:pt idx="13">
                  <c:v>67.274999999999991</c:v>
                </c:pt>
                <c:pt idx="14">
                  <c:v>64.17</c:v>
                </c:pt>
                <c:pt idx="15">
                  <c:v>71.414999999999992</c:v>
                </c:pt>
                <c:pt idx="16">
                  <c:v>76.589999999999989</c:v>
                </c:pt>
                <c:pt idx="17">
                  <c:v>74.52</c:v>
                </c:pt>
                <c:pt idx="18">
                  <c:v>70.38</c:v>
                </c:pt>
                <c:pt idx="19">
                  <c:v>71.414999999999992</c:v>
                </c:pt>
                <c:pt idx="20">
                  <c:v>67.274999999999991</c:v>
                </c:pt>
                <c:pt idx="21">
                  <c:v>61.064999999999998</c:v>
                </c:pt>
                <c:pt idx="22">
                  <c:v>27.944999999999997</c:v>
                </c:pt>
                <c:pt idx="23">
                  <c:v>16.559999999999999</c:v>
                </c:pt>
                <c:pt idx="24">
                  <c:v>9.3149999999999995</c:v>
                </c:pt>
                <c:pt idx="25">
                  <c:v>33.119999999999997</c:v>
                </c:pt>
                <c:pt idx="26">
                  <c:v>75.554999999999993</c:v>
                </c:pt>
                <c:pt idx="27">
                  <c:v>73.484999999999999</c:v>
                </c:pt>
                <c:pt idx="28">
                  <c:v>63.134999999999998</c:v>
                </c:pt>
                <c:pt idx="29">
                  <c:v>49.679999999999993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9736"/>
        <c:axId val="930790128"/>
        <c:axId val="913073992"/>
      </c:bar3DChart>
      <c:catAx>
        <c:axId val="93078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01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9736"/>
        <c:crosses val="autoZero"/>
        <c:crossBetween val="between"/>
      </c:valAx>
      <c:serAx>
        <c:axId val="913073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012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'Mai22'!$C$3:$AG$3</c:f>
              <c:numCache>
                <c:formatCode>0.0</c:formatCode>
                <c:ptCount val="31"/>
                <c:pt idx="0">
                  <c:v>12.7</c:v>
                </c:pt>
                <c:pt idx="1">
                  <c:v>9.67</c:v>
                </c:pt>
                <c:pt idx="2">
                  <c:v>11.4</c:v>
                </c:pt>
                <c:pt idx="3">
                  <c:v>11.3</c:v>
                </c:pt>
                <c:pt idx="4">
                  <c:v>2.2999999999999998</c:v>
                </c:pt>
                <c:pt idx="5">
                  <c:v>5.5</c:v>
                </c:pt>
                <c:pt idx="6">
                  <c:v>13.5</c:v>
                </c:pt>
                <c:pt idx="7">
                  <c:v>13.1</c:v>
                </c:pt>
                <c:pt idx="8">
                  <c:v>12.6</c:v>
                </c:pt>
                <c:pt idx="9">
                  <c:v>9.51</c:v>
                </c:pt>
                <c:pt idx="10">
                  <c:v>9.1</c:v>
                </c:pt>
                <c:pt idx="11">
                  <c:v>10.5</c:v>
                </c:pt>
                <c:pt idx="12">
                  <c:v>10.9</c:v>
                </c:pt>
                <c:pt idx="13">
                  <c:v>10</c:v>
                </c:pt>
                <c:pt idx="14">
                  <c:v>9.09</c:v>
                </c:pt>
                <c:pt idx="15">
                  <c:v>10.199999999999999</c:v>
                </c:pt>
                <c:pt idx="16">
                  <c:v>8.8000000000000007</c:v>
                </c:pt>
                <c:pt idx="17">
                  <c:v>9.0500000000000007</c:v>
                </c:pt>
                <c:pt idx="18">
                  <c:v>10.4</c:v>
                </c:pt>
                <c:pt idx="19">
                  <c:v>8.68</c:v>
                </c:pt>
                <c:pt idx="20">
                  <c:v>9.48</c:v>
                </c:pt>
                <c:pt idx="21">
                  <c:v>8.48</c:v>
                </c:pt>
                <c:pt idx="22">
                  <c:v>10.8</c:v>
                </c:pt>
                <c:pt idx="23">
                  <c:v>13.5</c:v>
                </c:pt>
                <c:pt idx="24">
                  <c:v>11.6</c:v>
                </c:pt>
                <c:pt idx="25">
                  <c:v>12</c:v>
                </c:pt>
                <c:pt idx="26">
                  <c:v>9.18</c:v>
                </c:pt>
                <c:pt idx="27">
                  <c:v>12.2</c:v>
                </c:pt>
                <c:pt idx="28">
                  <c:v>12.2</c:v>
                </c:pt>
                <c:pt idx="29">
                  <c:v>12.6</c:v>
                </c:pt>
                <c:pt idx="30">
                  <c:v>8.9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'Mai22'!$C$8:$AG$8</c:f>
              <c:numCache>
                <c:formatCode>0.0</c:formatCode>
                <c:ptCount val="31"/>
                <c:pt idx="0">
                  <c:v>69.344999999999999</c:v>
                </c:pt>
                <c:pt idx="1">
                  <c:v>70.38</c:v>
                </c:pt>
                <c:pt idx="2">
                  <c:v>53.819999999999993</c:v>
                </c:pt>
                <c:pt idx="3">
                  <c:v>41.4</c:v>
                </c:pt>
                <c:pt idx="4">
                  <c:v>10.35</c:v>
                </c:pt>
                <c:pt idx="5">
                  <c:v>20.7</c:v>
                </c:pt>
                <c:pt idx="6">
                  <c:v>32.085000000000001</c:v>
                </c:pt>
                <c:pt idx="7">
                  <c:v>46.574999999999996</c:v>
                </c:pt>
                <c:pt idx="8">
                  <c:v>66.239999999999995</c:v>
                </c:pt>
                <c:pt idx="9">
                  <c:v>67.274999999999991</c:v>
                </c:pt>
                <c:pt idx="10">
                  <c:v>71.414999999999992</c:v>
                </c:pt>
                <c:pt idx="11">
                  <c:v>64.17</c:v>
                </c:pt>
                <c:pt idx="12">
                  <c:v>50.714999999999996</c:v>
                </c:pt>
                <c:pt idx="13">
                  <c:v>68.309999999999988</c:v>
                </c:pt>
                <c:pt idx="14">
                  <c:v>70.38</c:v>
                </c:pt>
                <c:pt idx="15">
                  <c:v>44.504999999999995</c:v>
                </c:pt>
                <c:pt idx="16">
                  <c:v>66.239999999999995</c:v>
                </c:pt>
                <c:pt idx="17">
                  <c:v>69.344999999999999</c:v>
                </c:pt>
                <c:pt idx="18">
                  <c:v>63.134999999999998</c:v>
                </c:pt>
                <c:pt idx="19">
                  <c:v>67.274999999999991</c:v>
                </c:pt>
                <c:pt idx="20">
                  <c:v>68.309999999999988</c:v>
                </c:pt>
                <c:pt idx="21">
                  <c:v>45.54</c:v>
                </c:pt>
                <c:pt idx="22">
                  <c:v>42.434999999999995</c:v>
                </c:pt>
                <c:pt idx="23">
                  <c:v>16.559999999999999</c:v>
                </c:pt>
                <c:pt idx="24">
                  <c:v>63.134999999999998</c:v>
                </c:pt>
                <c:pt idx="25">
                  <c:v>70.38</c:v>
                </c:pt>
                <c:pt idx="26">
                  <c:v>72.449999999999989</c:v>
                </c:pt>
                <c:pt idx="27">
                  <c:v>44.504999999999995</c:v>
                </c:pt>
                <c:pt idx="28">
                  <c:v>58.994999999999997</c:v>
                </c:pt>
                <c:pt idx="29">
                  <c:v>67.274999999999991</c:v>
                </c:pt>
                <c:pt idx="30">
                  <c:v>19.664999999999999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91304"/>
        <c:axId val="930791696"/>
        <c:axId val="913069328"/>
      </c:bar3DChart>
      <c:catAx>
        <c:axId val="930791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16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1304"/>
        <c:crosses val="autoZero"/>
        <c:crossBetween val="between"/>
      </c:valAx>
      <c:serAx>
        <c:axId val="91306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16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'Jun22'!$C$3:$AG$3</c:f>
              <c:numCache>
                <c:formatCode>0.0</c:formatCode>
                <c:ptCount val="31"/>
                <c:pt idx="0">
                  <c:v>11</c:v>
                </c:pt>
                <c:pt idx="1">
                  <c:v>12.7</c:v>
                </c:pt>
                <c:pt idx="2">
                  <c:v>11.7</c:v>
                </c:pt>
                <c:pt idx="3">
                  <c:v>8.7899999999999991</c:v>
                </c:pt>
                <c:pt idx="4">
                  <c:v>12.3</c:v>
                </c:pt>
                <c:pt idx="5">
                  <c:v>12.4</c:v>
                </c:pt>
                <c:pt idx="6">
                  <c:v>13.7</c:v>
                </c:pt>
                <c:pt idx="7">
                  <c:v>10.9</c:v>
                </c:pt>
                <c:pt idx="8">
                  <c:v>12.4</c:v>
                </c:pt>
                <c:pt idx="9">
                  <c:v>12.8</c:v>
                </c:pt>
                <c:pt idx="10">
                  <c:v>9.98</c:v>
                </c:pt>
                <c:pt idx="11">
                  <c:v>10.1</c:v>
                </c:pt>
                <c:pt idx="12">
                  <c:v>11.9</c:v>
                </c:pt>
                <c:pt idx="13">
                  <c:v>8.9700000000000006</c:v>
                </c:pt>
                <c:pt idx="14">
                  <c:v>9.99</c:v>
                </c:pt>
                <c:pt idx="15">
                  <c:v>10.8</c:v>
                </c:pt>
                <c:pt idx="16">
                  <c:v>8.69</c:v>
                </c:pt>
                <c:pt idx="17">
                  <c:v>8.35</c:v>
                </c:pt>
                <c:pt idx="18">
                  <c:v>8.36</c:v>
                </c:pt>
                <c:pt idx="19">
                  <c:v>8.59</c:v>
                </c:pt>
                <c:pt idx="20">
                  <c:v>9.92</c:v>
                </c:pt>
                <c:pt idx="21">
                  <c:v>10.9</c:v>
                </c:pt>
                <c:pt idx="22">
                  <c:v>11</c:v>
                </c:pt>
                <c:pt idx="23">
                  <c:v>11.4</c:v>
                </c:pt>
                <c:pt idx="24">
                  <c:v>8.9499999999999993</c:v>
                </c:pt>
                <c:pt idx="25">
                  <c:v>13.6</c:v>
                </c:pt>
                <c:pt idx="26">
                  <c:v>7.98</c:v>
                </c:pt>
                <c:pt idx="27">
                  <c:v>7.42</c:v>
                </c:pt>
                <c:pt idx="28">
                  <c:v>11.4</c:v>
                </c:pt>
                <c:pt idx="29">
                  <c:v>11.7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'Jun22'!$C$8:$AG$8</c:f>
              <c:numCache>
                <c:formatCode>0.0</c:formatCode>
                <c:ptCount val="31"/>
                <c:pt idx="0">
                  <c:v>32.085000000000001</c:v>
                </c:pt>
                <c:pt idx="1">
                  <c:v>61.064999999999998</c:v>
                </c:pt>
                <c:pt idx="2">
                  <c:v>35.19</c:v>
                </c:pt>
                <c:pt idx="3">
                  <c:v>68.309999999999988</c:v>
                </c:pt>
                <c:pt idx="4">
                  <c:v>30.014999999999997</c:v>
                </c:pt>
                <c:pt idx="5">
                  <c:v>56.924999999999997</c:v>
                </c:pt>
                <c:pt idx="6">
                  <c:v>35.19</c:v>
                </c:pt>
                <c:pt idx="7">
                  <c:v>41.4</c:v>
                </c:pt>
                <c:pt idx="8">
                  <c:v>28.979999999999997</c:v>
                </c:pt>
                <c:pt idx="9">
                  <c:v>67.274999999999991</c:v>
                </c:pt>
                <c:pt idx="10">
                  <c:v>71.414999999999992</c:v>
                </c:pt>
                <c:pt idx="11">
                  <c:v>70.38</c:v>
                </c:pt>
                <c:pt idx="12">
                  <c:v>48.644999999999996</c:v>
                </c:pt>
                <c:pt idx="13">
                  <c:v>71.414999999999992</c:v>
                </c:pt>
                <c:pt idx="14">
                  <c:v>60.029999999999994</c:v>
                </c:pt>
                <c:pt idx="15">
                  <c:v>58.994999999999997</c:v>
                </c:pt>
                <c:pt idx="16">
                  <c:v>65.204999999999998</c:v>
                </c:pt>
                <c:pt idx="17">
                  <c:v>66.239999999999995</c:v>
                </c:pt>
                <c:pt idx="18">
                  <c:v>69.344999999999999</c:v>
                </c:pt>
                <c:pt idx="19">
                  <c:v>67.274999999999991</c:v>
                </c:pt>
                <c:pt idx="20">
                  <c:v>54.854999999999997</c:v>
                </c:pt>
                <c:pt idx="21">
                  <c:v>38.294999999999995</c:v>
                </c:pt>
                <c:pt idx="22">
                  <c:v>61.064999999999998</c:v>
                </c:pt>
                <c:pt idx="23">
                  <c:v>23.805</c:v>
                </c:pt>
                <c:pt idx="24">
                  <c:v>69.344999999999999</c:v>
                </c:pt>
                <c:pt idx="25">
                  <c:v>62.099999999999994</c:v>
                </c:pt>
                <c:pt idx="26">
                  <c:v>12.419999999999998</c:v>
                </c:pt>
                <c:pt idx="27">
                  <c:v>19.664999999999999</c:v>
                </c:pt>
                <c:pt idx="28">
                  <c:v>57.959999999999994</c:v>
                </c:pt>
                <c:pt idx="29">
                  <c:v>50.714999999999996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2280"/>
        <c:axId val="930801888"/>
        <c:axId val="913065512"/>
      </c:bar3DChart>
      <c:catAx>
        <c:axId val="930802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188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0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2280"/>
        <c:crosses val="autoZero"/>
        <c:crossBetween val="between"/>
      </c:valAx>
      <c:serAx>
        <c:axId val="913065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0188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'Jul22'!$C$3:$AG$3</c:f>
              <c:numCache>
                <c:formatCode>0.0</c:formatCode>
                <c:ptCount val="31"/>
                <c:pt idx="0">
                  <c:v>12</c:v>
                </c:pt>
                <c:pt idx="1">
                  <c:v>9.09</c:v>
                </c:pt>
                <c:pt idx="2">
                  <c:v>10.5</c:v>
                </c:pt>
                <c:pt idx="3">
                  <c:v>12.4</c:v>
                </c:pt>
                <c:pt idx="4">
                  <c:v>10.9</c:v>
                </c:pt>
                <c:pt idx="5">
                  <c:v>9.3699999999999992</c:v>
                </c:pt>
                <c:pt idx="6">
                  <c:v>12.1</c:v>
                </c:pt>
                <c:pt idx="7">
                  <c:v>11.5</c:v>
                </c:pt>
                <c:pt idx="8">
                  <c:v>9.2899999999999991</c:v>
                </c:pt>
                <c:pt idx="9">
                  <c:v>9.51</c:v>
                </c:pt>
                <c:pt idx="10">
                  <c:v>9.1</c:v>
                </c:pt>
                <c:pt idx="11">
                  <c:v>9.06</c:v>
                </c:pt>
                <c:pt idx="12">
                  <c:v>8.6300000000000008</c:v>
                </c:pt>
                <c:pt idx="13">
                  <c:v>8.49</c:v>
                </c:pt>
                <c:pt idx="14">
                  <c:v>9.94</c:v>
                </c:pt>
                <c:pt idx="15">
                  <c:v>8.73</c:v>
                </c:pt>
                <c:pt idx="16">
                  <c:v>8.89</c:v>
                </c:pt>
                <c:pt idx="17">
                  <c:v>8.6</c:v>
                </c:pt>
                <c:pt idx="18">
                  <c:v>8.52</c:v>
                </c:pt>
                <c:pt idx="19">
                  <c:v>10.199999999999999</c:v>
                </c:pt>
                <c:pt idx="20">
                  <c:v>10.9</c:v>
                </c:pt>
                <c:pt idx="21">
                  <c:v>8.56</c:v>
                </c:pt>
                <c:pt idx="22">
                  <c:v>9.94</c:v>
                </c:pt>
                <c:pt idx="23">
                  <c:v>8.61</c:v>
                </c:pt>
                <c:pt idx="24">
                  <c:v>9.26</c:v>
                </c:pt>
                <c:pt idx="25">
                  <c:v>12.9</c:v>
                </c:pt>
                <c:pt idx="26">
                  <c:v>12.4</c:v>
                </c:pt>
                <c:pt idx="27">
                  <c:v>9.57</c:v>
                </c:pt>
                <c:pt idx="28">
                  <c:v>10.199999999999999</c:v>
                </c:pt>
                <c:pt idx="29">
                  <c:v>10.6</c:v>
                </c:pt>
                <c:pt idx="30">
                  <c:v>10.1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'Jul22'!$C$8:$AG$8</c:f>
              <c:numCache>
                <c:formatCode>0.0</c:formatCode>
                <c:ptCount val="31"/>
                <c:pt idx="0">
                  <c:v>22.77</c:v>
                </c:pt>
                <c:pt idx="1">
                  <c:v>72.449999999999989</c:v>
                </c:pt>
                <c:pt idx="2">
                  <c:v>69.344999999999999</c:v>
                </c:pt>
                <c:pt idx="3">
                  <c:v>42.434999999999995</c:v>
                </c:pt>
                <c:pt idx="4">
                  <c:v>58.994999999999997</c:v>
                </c:pt>
                <c:pt idx="5">
                  <c:v>71.414999999999992</c:v>
                </c:pt>
                <c:pt idx="6">
                  <c:v>67.274999999999991</c:v>
                </c:pt>
                <c:pt idx="7">
                  <c:v>66.239999999999995</c:v>
                </c:pt>
                <c:pt idx="8">
                  <c:v>71.414999999999992</c:v>
                </c:pt>
                <c:pt idx="9">
                  <c:v>71.414999999999992</c:v>
                </c:pt>
                <c:pt idx="10">
                  <c:v>71.414999999999992</c:v>
                </c:pt>
                <c:pt idx="11">
                  <c:v>70.38</c:v>
                </c:pt>
                <c:pt idx="12">
                  <c:v>69.344999999999999</c:v>
                </c:pt>
                <c:pt idx="13">
                  <c:v>64.17</c:v>
                </c:pt>
                <c:pt idx="14">
                  <c:v>61.064999999999998</c:v>
                </c:pt>
                <c:pt idx="15">
                  <c:v>68.309999999999988</c:v>
                </c:pt>
                <c:pt idx="16">
                  <c:v>69.344999999999999</c:v>
                </c:pt>
                <c:pt idx="17">
                  <c:v>67.274999999999991</c:v>
                </c:pt>
                <c:pt idx="18">
                  <c:v>66.239999999999995</c:v>
                </c:pt>
                <c:pt idx="19">
                  <c:v>32.085000000000001</c:v>
                </c:pt>
                <c:pt idx="20">
                  <c:v>51.749999999999993</c:v>
                </c:pt>
                <c:pt idx="21">
                  <c:v>67.274999999999991</c:v>
                </c:pt>
                <c:pt idx="22">
                  <c:v>50.714999999999996</c:v>
                </c:pt>
                <c:pt idx="23">
                  <c:v>66.239999999999995</c:v>
                </c:pt>
                <c:pt idx="24">
                  <c:v>63.134999999999998</c:v>
                </c:pt>
                <c:pt idx="25">
                  <c:v>36.224999999999994</c:v>
                </c:pt>
                <c:pt idx="26">
                  <c:v>48.644999999999996</c:v>
                </c:pt>
                <c:pt idx="27">
                  <c:v>65.204999999999998</c:v>
                </c:pt>
                <c:pt idx="28">
                  <c:v>18.63</c:v>
                </c:pt>
                <c:pt idx="29">
                  <c:v>69.344999999999999</c:v>
                </c:pt>
                <c:pt idx="30">
                  <c:v>65.204999999999998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1496"/>
        <c:axId val="930799144"/>
        <c:axId val="913067208"/>
      </c:bar3DChart>
      <c:catAx>
        <c:axId val="93080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91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9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1496"/>
        <c:crosses val="autoZero"/>
        <c:crossBetween val="between"/>
      </c:valAx>
      <c:serAx>
        <c:axId val="913067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914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'Aug13'!$A$3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'Aug13'!$C$3:$AG$3</c:f>
              <c:numCache>
                <c:formatCode>0.0</c:formatCode>
                <c:ptCount val="31"/>
                <c:pt idx="0">
                  <c:v>9.7899999999999991</c:v>
                </c:pt>
                <c:pt idx="1">
                  <c:v>10</c:v>
                </c:pt>
                <c:pt idx="2" formatCode="General">
                  <c:v>10</c:v>
                </c:pt>
                <c:pt idx="3">
                  <c:v>10</c:v>
                </c:pt>
                <c:pt idx="4">
                  <c:v>9.4870000000000001</c:v>
                </c:pt>
                <c:pt idx="5">
                  <c:v>10</c:v>
                </c:pt>
                <c:pt idx="6">
                  <c:v>9.8339999999999996</c:v>
                </c:pt>
                <c:pt idx="7">
                  <c:v>10</c:v>
                </c:pt>
                <c:pt idx="8">
                  <c:v>4.194</c:v>
                </c:pt>
                <c:pt idx="9">
                  <c:v>9.9589999999999996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9.9700000000000006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9.9710000000000001</c:v>
                </c:pt>
                <c:pt idx="21">
                  <c:v>10</c:v>
                </c:pt>
                <c:pt idx="22">
                  <c:v>9.9550000000000001</c:v>
                </c:pt>
                <c:pt idx="23">
                  <c:v>9.218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9.9740000000000002</c:v>
                </c:pt>
              </c:numCache>
            </c:numRef>
          </c:val>
        </c:ser>
        <c:ser>
          <c:idx val="0"/>
          <c:order val="1"/>
          <c:tx>
            <c:strRef>
              <c:f>'Aug13'!$A$4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'Aug13'!$C$4:$AG$4</c:f>
              <c:numCache>
                <c:formatCode>0.0</c:formatCode>
                <c:ptCount val="31"/>
                <c:pt idx="0">
                  <c:v>78.5</c:v>
                </c:pt>
                <c:pt idx="1">
                  <c:v>75.799999999999272</c:v>
                </c:pt>
                <c:pt idx="2">
                  <c:v>68.300000000001091</c:v>
                </c:pt>
                <c:pt idx="3">
                  <c:v>63.9</c:v>
                </c:pt>
                <c:pt idx="4">
                  <c:v>74.7</c:v>
                </c:pt>
                <c:pt idx="5">
                  <c:v>61.4</c:v>
                </c:pt>
                <c:pt idx="6">
                  <c:v>22.8</c:v>
                </c:pt>
                <c:pt idx="7">
                  <c:v>29.7</c:v>
                </c:pt>
                <c:pt idx="8">
                  <c:v>20.2</c:v>
                </c:pt>
                <c:pt idx="9">
                  <c:v>76.5</c:v>
                </c:pt>
                <c:pt idx="10">
                  <c:v>70</c:v>
                </c:pt>
                <c:pt idx="11">
                  <c:v>75</c:v>
                </c:pt>
                <c:pt idx="12">
                  <c:v>45.3</c:v>
                </c:pt>
                <c:pt idx="13">
                  <c:v>69.7</c:v>
                </c:pt>
                <c:pt idx="14">
                  <c:v>77.400000000000006</c:v>
                </c:pt>
                <c:pt idx="15">
                  <c:v>75.8</c:v>
                </c:pt>
                <c:pt idx="16">
                  <c:v>75.3</c:v>
                </c:pt>
                <c:pt idx="17">
                  <c:v>72.099999999999994</c:v>
                </c:pt>
                <c:pt idx="18">
                  <c:v>31.6</c:v>
                </c:pt>
                <c:pt idx="19">
                  <c:v>78.099999999999994</c:v>
                </c:pt>
                <c:pt idx="20">
                  <c:v>78.3</c:v>
                </c:pt>
                <c:pt idx="21">
                  <c:v>75.3</c:v>
                </c:pt>
                <c:pt idx="22">
                  <c:v>73.8</c:v>
                </c:pt>
                <c:pt idx="23">
                  <c:v>19.399999999999999</c:v>
                </c:pt>
                <c:pt idx="24">
                  <c:v>22.2</c:v>
                </c:pt>
                <c:pt idx="25">
                  <c:v>60.5</c:v>
                </c:pt>
                <c:pt idx="26">
                  <c:v>23.1</c:v>
                </c:pt>
                <c:pt idx="27">
                  <c:v>42.2</c:v>
                </c:pt>
                <c:pt idx="28">
                  <c:v>72.599999999999994</c:v>
                </c:pt>
                <c:pt idx="29">
                  <c:v>73.2</c:v>
                </c:pt>
                <c:pt idx="30">
                  <c:v>71.599999999999994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8672"/>
        <c:axId val="895730832"/>
        <c:axId val="913209248"/>
      </c:bar3DChart>
      <c:catAx>
        <c:axId val="89573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08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3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8672"/>
        <c:crosses val="autoZero"/>
        <c:crossBetween val="between"/>
      </c:valAx>
      <c:serAx>
        <c:axId val="91320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3083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</a:t>
            </a:r>
            <a:r>
              <a:rPr lang="de-CH" baseline="0"/>
              <a:t> </a:t>
            </a:r>
            <a:r>
              <a:rPr lang="de-CH"/>
              <a:t>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'Aug22'!$C$3:$AG$3</c:f>
              <c:numCache>
                <c:formatCode>0.0</c:formatCode>
                <c:ptCount val="31"/>
                <c:pt idx="0">
                  <c:v>9.19</c:v>
                </c:pt>
                <c:pt idx="1">
                  <c:v>10.4</c:v>
                </c:pt>
                <c:pt idx="2">
                  <c:v>8.61</c:v>
                </c:pt>
                <c:pt idx="3">
                  <c:v>8.84</c:v>
                </c:pt>
                <c:pt idx="4">
                  <c:v>11.1</c:v>
                </c:pt>
                <c:pt idx="5">
                  <c:v>11.2</c:v>
                </c:pt>
                <c:pt idx="6">
                  <c:v>2.61</c:v>
                </c:pt>
                <c:pt idx="7">
                  <c:v>12.2</c:v>
                </c:pt>
                <c:pt idx="8">
                  <c:v>9.08</c:v>
                </c:pt>
                <c:pt idx="9">
                  <c:v>8.77</c:v>
                </c:pt>
                <c:pt idx="10">
                  <c:v>8.6999999999999993</c:v>
                </c:pt>
                <c:pt idx="11">
                  <c:v>8.8800000000000008</c:v>
                </c:pt>
                <c:pt idx="12">
                  <c:v>8.9499999999999993</c:v>
                </c:pt>
                <c:pt idx="13">
                  <c:v>6.93</c:v>
                </c:pt>
                <c:pt idx="14">
                  <c:v>13</c:v>
                </c:pt>
                <c:pt idx="15">
                  <c:v>8.75</c:v>
                </c:pt>
                <c:pt idx="16">
                  <c:v>9.67</c:v>
                </c:pt>
                <c:pt idx="17">
                  <c:v>9.02</c:v>
                </c:pt>
                <c:pt idx="18">
                  <c:v>2.98</c:v>
                </c:pt>
                <c:pt idx="19">
                  <c:v>12.5</c:v>
                </c:pt>
                <c:pt idx="20">
                  <c:v>10.1</c:v>
                </c:pt>
                <c:pt idx="21">
                  <c:v>9.02</c:v>
                </c:pt>
                <c:pt idx="22">
                  <c:v>9.1</c:v>
                </c:pt>
                <c:pt idx="23">
                  <c:v>9.18</c:v>
                </c:pt>
                <c:pt idx="24">
                  <c:v>8.7100000000000009</c:v>
                </c:pt>
                <c:pt idx="25">
                  <c:v>11.2</c:v>
                </c:pt>
                <c:pt idx="26">
                  <c:v>11.6</c:v>
                </c:pt>
                <c:pt idx="27">
                  <c:v>9.9</c:v>
                </c:pt>
                <c:pt idx="28">
                  <c:v>8.7200000000000006</c:v>
                </c:pt>
                <c:pt idx="29">
                  <c:v>9.57</c:v>
                </c:pt>
                <c:pt idx="30">
                  <c:v>10.7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'Aug22'!$C$8:$AG$8</c:f>
              <c:numCache>
                <c:formatCode>0.0</c:formatCode>
                <c:ptCount val="31"/>
                <c:pt idx="0">
                  <c:v>67.274999999999991</c:v>
                </c:pt>
                <c:pt idx="1">
                  <c:v>65.204999999999998</c:v>
                </c:pt>
                <c:pt idx="2">
                  <c:v>67.274999999999991</c:v>
                </c:pt>
                <c:pt idx="3">
                  <c:v>63.134999999999998</c:v>
                </c:pt>
                <c:pt idx="4">
                  <c:v>47.61</c:v>
                </c:pt>
                <c:pt idx="5">
                  <c:v>49.679999999999993</c:v>
                </c:pt>
                <c:pt idx="6">
                  <c:v>14.489999999999998</c:v>
                </c:pt>
                <c:pt idx="7">
                  <c:v>60.029999999999994</c:v>
                </c:pt>
                <c:pt idx="8">
                  <c:v>69.344999999999999</c:v>
                </c:pt>
                <c:pt idx="9">
                  <c:v>67.274999999999991</c:v>
                </c:pt>
                <c:pt idx="10">
                  <c:v>66.239999999999995</c:v>
                </c:pt>
                <c:pt idx="11">
                  <c:v>67.274999999999991</c:v>
                </c:pt>
                <c:pt idx="12">
                  <c:v>69.344999999999999</c:v>
                </c:pt>
                <c:pt idx="13">
                  <c:v>32.085000000000001</c:v>
                </c:pt>
                <c:pt idx="14">
                  <c:v>40.364999999999995</c:v>
                </c:pt>
                <c:pt idx="15">
                  <c:v>67.274999999999991</c:v>
                </c:pt>
                <c:pt idx="16">
                  <c:v>45.54</c:v>
                </c:pt>
                <c:pt idx="17">
                  <c:v>26.909999999999997</c:v>
                </c:pt>
                <c:pt idx="18">
                  <c:v>5.1749999999999998</c:v>
                </c:pt>
                <c:pt idx="19">
                  <c:v>46.574999999999996</c:v>
                </c:pt>
                <c:pt idx="20">
                  <c:v>68.309999999999988</c:v>
                </c:pt>
                <c:pt idx="21">
                  <c:v>68.309999999999988</c:v>
                </c:pt>
                <c:pt idx="22">
                  <c:v>67.274999999999991</c:v>
                </c:pt>
                <c:pt idx="23">
                  <c:v>64.17</c:v>
                </c:pt>
                <c:pt idx="24">
                  <c:v>66.239999999999995</c:v>
                </c:pt>
                <c:pt idx="25">
                  <c:v>33.119999999999997</c:v>
                </c:pt>
                <c:pt idx="26">
                  <c:v>60.029999999999994</c:v>
                </c:pt>
                <c:pt idx="27">
                  <c:v>60.029999999999994</c:v>
                </c:pt>
                <c:pt idx="28">
                  <c:v>61.064999999999998</c:v>
                </c:pt>
                <c:pt idx="29">
                  <c:v>44.504999999999995</c:v>
                </c:pt>
                <c:pt idx="30">
                  <c:v>54.854999999999997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6984"/>
        <c:axId val="930799536"/>
        <c:axId val="913074840"/>
      </c:bar3DChart>
      <c:catAx>
        <c:axId val="930806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953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6984"/>
        <c:crosses val="autoZero"/>
        <c:crossBetween val="between"/>
      </c:valAx>
      <c:serAx>
        <c:axId val="913074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953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'Sep22'!$C$3:$AG$3</c:f>
              <c:numCache>
                <c:formatCode>0.0</c:formatCode>
                <c:ptCount val="31"/>
                <c:pt idx="0">
                  <c:v>9.9600000000000009</c:v>
                </c:pt>
                <c:pt idx="1">
                  <c:v>9.34</c:v>
                </c:pt>
                <c:pt idx="2">
                  <c:v>13.8</c:v>
                </c:pt>
                <c:pt idx="3">
                  <c:v>9.56</c:v>
                </c:pt>
                <c:pt idx="4">
                  <c:v>8.6300000000000008</c:v>
                </c:pt>
                <c:pt idx="5">
                  <c:v>12.1</c:v>
                </c:pt>
                <c:pt idx="6">
                  <c:v>11.6</c:v>
                </c:pt>
                <c:pt idx="7">
                  <c:v>12.9</c:v>
                </c:pt>
                <c:pt idx="8">
                  <c:v>11.1</c:v>
                </c:pt>
                <c:pt idx="9">
                  <c:v>12.9</c:v>
                </c:pt>
                <c:pt idx="10">
                  <c:v>9</c:v>
                </c:pt>
                <c:pt idx="11">
                  <c:v>8.9</c:v>
                </c:pt>
                <c:pt idx="12">
                  <c:v>8.66</c:v>
                </c:pt>
                <c:pt idx="13">
                  <c:v>11</c:v>
                </c:pt>
                <c:pt idx="14">
                  <c:v>7.03</c:v>
                </c:pt>
                <c:pt idx="15">
                  <c:v>11.9</c:v>
                </c:pt>
                <c:pt idx="16">
                  <c:v>14.1</c:v>
                </c:pt>
                <c:pt idx="17">
                  <c:v>9.23</c:v>
                </c:pt>
                <c:pt idx="18">
                  <c:v>10.6</c:v>
                </c:pt>
                <c:pt idx="19">
                  <c:v>9.8699999999999992</c:v>
                </c:pt>
                <c:pt idx="20">
                  <c:v>9.32</c:v>
                </c:pt>
                <c:pt idx="21">
                  <c:v>8.8800000000000008</c:v>
                </c:pt>
                <c:pt idx="22">
                  <c:v>9.11</c:v>
                </c:pt>
                <c:pt idx="23">
                  <c:v>13.2</c:v>
                </c:pt>
                <c:pt idx="24">
                  <c:v>9.0399999999999991</c:v>
                </c:pt>
                <c:pt idx="25">
                  <c:v>11.7</c:v>
                </c:pt>
                <c:pt idx="26">
                  <c:v>10.7</c:v>
                </c:pt>
                <c:pt idx="27">
                  <c:v>7.6</c:v>
                </c:pt>
                <c:pt idx="28">
                  <c:v>8.2799999999999994</c:v>
                </c:pt>
                <c:pt idx="29">
                  <c:v>8.24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'Sep22'!$C$8:$AG$8</c:f>
              <c:numCache>
                <c:formatCode>0.0</c:formatCode>
                <c:ptCount val="31"/>
                <c:pt idx="0">
                  <c:v>52.784999999999997</c:v>
                </c:pt>
                <c:pt idx="1">
                  <c:v>49.679999999999993</c:v>
                </c:pt>
                <c:pt idx="2">
                  <c:v>32.085000000000001</c:v>
                </c:pt>
                <c:pt idx="3">
                  <c:v>64.17</c:v>
                </c:pt>
                <c:pt idx="4">
                  <c:v>58.994999999999997</c:v>
                </c:pt>
                <c:pt idx="5">
                  <c:v>41.4</c:v>
                </c:pt>
                <c:pt idx="6">
                  <c:v>36.224999999999994</c:v>
                </c:pt>
                <c:pt idx="7">
                  <c:v>61.064999999999998</c:v>
                </c:pt>
                <c:pt idx="8">
                  <c:v>53.819999999999993</c:v>
                </c:pt>
                <c:pt idx="9">
                  <c:v>34.154999999999994</c:v>
                </c:pt>
                <c:pt idx="10">
                  <c:v>65.204999999999998</c:v>
                </c:pt>
                <c:pt idx="11">
                  <c:v>65.204999999999998</c:v>
                </c:pt>
                <c:pt idx="12">
                  <c:v>46.574999999999996</c:v>
                </c:pt>
                <c:pt idx="13">
                  <c:v>23.805</c:v>
                </c:pt>
                <c:pt idx="14">
                  <c:v>11.385</c:v>
                </c:pt>
                <c:pt idx="15">
                  <c:v>25.874999999999996</c:v>
                </c:pt>
                <c:pt idx="16">
                  <c:v>35.19</c:v>
                </c:pt>
                <c:pt idx="17">
                  <c:v>62.099999999999994</c:v>
                </c:pt>
                <c:pt idx="18">
                  <c:v>65.204999999999998</c:v>
                </c:pt>
                <c:pt idx="19">
                  <c:v>64.17</c:v>
                </c:pt>
                <c:pt idx="20">
                  <c:v>61.064999999999998</c:v>
                </c:pt>
                <c:pt idx="21">
                  <c:v>62.099999999999994</c:v>
                </c:pt>
                <c:pt idx="22">
                  <c:v>49.679999999999993</c:v>
                </c:pt>
                <c:pt idx="23">
                  <c:v>16.559999999999999</c:v>
                </c:pt>
                <c:pt idx="24">
                  <c:v>11.385</c:v>
                </c:pt>
                <c:pt idx="25">
                  <c:v>16.559999999999999</c:v>
                </c:pt>
                <c:pt idx="26">
                  <c:v>20.7</c:v>
                </c:pt>
                <c:pt idx="27">
                  <c:v>6.2099999999999991</c:v>
                </c:pt>
                <c:pt idx="28">
                  <c:v>13.454999999999998</c:v>
                </c:pt>
                <c:pt idx="29">
                  <c:v>11.385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4632"/>
        <c:axId val="930798752"/>
        <c:axId val="913076112"/>
      </c:bar3DChart>
      <c:catAx>
        <c:axId val="930804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9875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9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4632"/>
        <c:crosses val="autoZero"/>
        <c:crossBetween val="between"/>
      </c:valAx>
      <c:serAx>
        <c:axId val="91307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9875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'Okt22'!$C$3:$AG$3</c:f>
              <c:numCache>
                <c:formatCode>0.0</c:formatCode>
                <c:ptCount val="31"/>
                <c:pt idx="0">
                  <c:v>1.42</c:v>
                </c:pt>
                <c:pt idx="1">
                  <c:v>12.5</c:v>
                </c:pt>
                <c:pt idx="2">
                  <c:v>12.8</c:v>
                </c:pt>
                <c:pt idx="3">
                  <c:v>8.6999999999999993</c:v>
                </c:pt>
                <c:pt idx="4">
                  <c:v>8.48</c:v>
                </c:pt>
                <c:pt idx="5">
                  <c:v>8.0500000000000007</c:v>
                </c:pt>
                <c:pt idx="6">
                  <c:v>10.9</c:v>
                </c:pt>
                <c:pt idx="7">
                  <c:v>3.65</c:v>
                </c:pt>
                <c:pt idx="8">
                  <c:v>8.35</c:v>
                </c:pt>
                <c:pt idx="9">
                  <c:v>11.4</c:v>
                </c:pt>
                <c:pt idx="10">
                  <c:v>8.6199999999999992</c:v>
                </c:pt>
                <c:pt idx="11">
                  <c:v>9.4</c:v>
                </c:pt>
                <c:pt idx="12">
                  <c:v>7.06</c:v>
                </c:pt>
                <c:pt idx="13">
                  <c:v>6.54</c:v>
                </c:pt>
                <c:pt idx="14">
                  <c:v>10.6</c:v>
                </c:pt>
                <c:pt idx="15">
                  <c:v>10.1</c:v>
                </c:pt>
                <c:pt idx="16">
                  <c:v>7.85</c:v>
                </c:pt>
                <c:pt idx="17">
                  <c:v>7.67</c:v>
                </c:pt>
                <c:pt idx="18">
                  <c:v>7.78</c:v>
                </c:pt>
                <c:pt idx="19">
                  <c:v>6</c:v>
                </c:pt>
                <c:pt idx="20">
                  <c:v>3.28</c:v>
                </c:pt>
                <c:pt idx="21">
                  <c:v>8.31</c:v>
                </c:pt>
                <c:pt idx="22">
                  <c:v>8.25</c:v>
                </c:pt>
                <c:pt idx="23">
                  <c:v>1.74</c:v>
                </c:pt>
                <c:pt idx="24">
                  <c:v>7.65</c:v>
                </c:pt>
                <c:pt idx="25">
                  <c:v>7.4</c:v>
                </c:pt>
                <c:pt idx="26">
                  <c:v>7.25</c:v>
                </c:pt>
                <c:pt idx="27">
                  <c:v>7.7</c:v>
                </c:pt>
                <c:pt idx="28">
                  <c:v>6.93</c:v>
                </c:pt>
                <c:pt idx="29">
                  <c:v>9.2899999999999991</c:v>
                </c:pt>
                <c:pt idx="30">
                  <c:v>8.83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'Okt22'!$C$8:$AG$8</c:f>
              <c:numCache>
                <c:formatCode>0.0</c:formatCode>
                <c:ptCount val="31"/>
                <c:pt idx="0">
                  <c:v>4.1399999999999997</c:v>
                </c:pt>
                <c:pt idx="1">
                  <c:v>33.119999999999997</c:v>
                </c:pt>
                <c:pt idx="2">
                  <c:v>33.119999999999997</c:v>
                </c:pt>
                <c:pt idx="3">
                  <c:v>47.61</c:v>
                </c:pt>
                <c:pt idx="4">
                  <c:v>55.889999999999993</c:v>
                </c:pt>
                <c:pt idx="5">
                  <c:v>49.679999999999993</c:v>
                </c:pt>
                <c:pt idx="6">
                  <c:v>31.049999999999997</c:v>
                </c:pt>
                <c:pt idx="7">
                  <c:v>9.3149999999999995</c:v>
                </c:pt>
                <c:pt idx="8">
                  <c:v>20.7</c:v>
                </c:pt>
                <c:pt idx="9">
                  <c:v>33.119999999999997</c:v>
                </c:pt>
                <c:pt idx="10">
                  <c:v>36.224999999999994</c:v>
                </c:pt>
                <c:pt idx="11">
                  <c:v>27.944999999999997</c:v>
                </c:pt>
                <c:pt idx="12">
                  <c:v>11.385</c:v>
                </c:pt>
                <c:pt idx="13">
                  <c:v>14.489999999999998</c:v>
                </c:pt>
                <c:pt idx="14">
                  <c:v>24.839999999999996</c:v>
                </c:pt>
                <c:pt idx="15">
                  <c:v>38.294999999999995</c:v>
                </c:pt>
                <c:pt idx="16">
                  <c:v>45.54</c:v>
                </c:pt>
                <c:pt idx="17">
                  <c:v>44.504999999999995</c:v>
                </c:pt>
                <c:pt idx="18">
                  <c:v>42.434999999999995</c:v>
                </c:pt>
                <c:pt idx="19">
                  <c:v>10.35</c:v>
                </c:pt>
                <c:pt idx="20">
                  <c:v>4.1399999999999997</c:v>
                </c:pt>
                <c:pt idx="21">
                  <c:v>42.434999999999995</c:v>
                </c:pt>
                <c:pt idx="22">
                  <c:v>25.874999999999996</c:v>
                </c:pt>
                <c:pt idx="23">
                  <c:v>2.0699999999999998</c:v>
                </c:pt>
                <c:pt idx="24">
                  <c:v>38.294999999999995</c:v>
                </c:pt>
                <c:pt idx="25">
                  <c:v>37.26</c:v>
                </c:pt>
                <c:pt idx="26">
                  <c:v>39.33</c:v>
                </c:pt>
                <c:pt idx="27">
                  <c:v>26.909999999999997</c:v>
                </c:pt>
                <c:pt idx="28">
                  <c:v>30.014999999999997</c:v>
                </c:pt>
                <c:pt idx="29">
                  <c:v>25.874999999999996</c:v>
                </c:pt>
                <c:pt idx="30">
                  <c:v>28.979999999999997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7768"/>
        <c:axId val="930810512"/>
        <c:axId val="913071024"/>
      </c:bar3DChart>
      <c:catAx>
        <c:axId val="93080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05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1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7768"/>
        <c:crosses val="autoZero"/>
        <c:crossBetween val="between"/>
      </c:valAx>
      <c:serAx>
        <c:axId val="91307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1051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'Nov22'!$C$3:$AG$3</c:f>
              <c:numCache>
                <c:formatCode>0.0</c:formatCode>
                <c:ptCount val="31"/>
                <c:pt idx="0">
                  <c:v>7.99</c:v>
                </c:pt>
                <c:pt idx="1">
                  <c:v>5.6</c:v>
                </c:pt>
                <c:pt idx="2">
                  <c:v>4.88</c:v>
                </c:pt>
                <c:pt idx="3">
                  <c:v>8.11</c:v>
                </c:pt>
                <c:pt idx="4">
                  <c:v>9.81</c:v>
                </c:pt>
                <c:pt idx="5">
                  <c:v>8.2799999999999994</c:v>
                </c:pt>
                <c:pt idx="6">
                  <c:v>7.77</c:v>
                </c:pt>
                <c:pt idx="7">
                  <c:v>9.11</c:v>
                </c:pt>
                <c:pt idx="8">
                  <c:v>1.01</c:v>
                </c:pt>
                <c:pt idx="9">
                  <c:v>9.02</c:v>
                </c:pt>
                <c:pt idx="10">
                  <c:v>7.57</c:v>
                </c:pt>
                <c:pt idx="11">
                  <c:v>2.48</c:v>
                </c:pt>
                <c:pt idx="12">
                  <c:v>1.17</c:v>
                </c:pt>
                <c:pt idx="13">
                  <c:v>0.82799999999999996</c:v>
                </c:pt>
                <c:pt idx="14">
                  <c:v>2.0299999999999998</c:v>
                </c:pt>
                <c:pt idx="15">
                  <c:v>8.51</c:v>
                </c:pt>
                <c:pt idx="16">
                  <c:v>7.91</c:v>
                </c:pt>
                <c:pt idx="17">
                  <c:v>6.4</c:v>
                </c:pt>
                <c:pt idx="18">
                  <c:v>6.7</c:v>
                </c:pt>
                <c:pt idx="19">
                  <c:v>7.38</c:v>
                </c:pt>
                <c:pt idx="20">
                  <c:v>6.47</c:v>
                </c:pt>
                <c:pt idx="21">
                  <c:v>5.2</c:v>
                </c:pt>
                <c:pt idx="22">
                  <c:v>6.9</c:v>
                </c:pt>
                <c:pt idx="23">
                  <c:v>4.7300000000000004</c:v>
                </c:pt>
                <c:pt idx="24">
                  <c:v>1.93</c:v>
                </c:pt>
                <c:pt idx="29">
                  <c:v>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'Nov22'!$C$8:$AG$8</c:f>
              <c:numCache>
                <c:formatCode>0.0</c:formatCode>
                <c:ptCount val="31"/>
                <c:pt idx="0">
                  <c:v>15.524999999999999</c:v>
                </c:pt>
                <c:pt idx="1">
                  <c:v>13.454999999999998</c:v>
                </c:pt>
                <c:pt idx="2">
                  <c:v>11.385</c:v>
                </c:pt>
                <c:pt idx="3">
                  <c:v>11.385</c:v>
                </c:pt>
                <c:pt idx="4">
                  <c:v>13.454999999999998</c:v>
                </c:pt>
                <c:pt idx="5">
                  <c:v>23.805</c:v>
                </c:pt>
                <c:pt idx="6">
                  <c:v>34.154999999999994</c:v>
                </c:pt>
                <c:pt idx="7">
                  <c:v>26.909999999999997</c:v>
                </c:pt>
                <c:pt idx="8">
                  <c:v>2.0699999999999998</c:v>
                </c:pt>
                <c:pt idx="9">
                  <c:v>31.049999999999997</c:v>
                </c:pt>
                <c:pt idx="10">
                  <c:v>26.909999999999997</c:v>
                </c:pt>
                <c:pt idx="11">
                  <c:v>8.2799999999999994</c:v>
                </c:pt>
                <c:pt idx="12">
                  <c:v>3.1049999999999995</c:v>
                </c:pt>
                <c:pt idx="13">
                  <c:v>2.0699999999999998</c:v>
                </c:pt>
                <c:pt idx="14">
                  <c:v>4.1399999999999997</c:v>
                </c:pt>
                <c:pt idx="15">
                  <c:v>20.7</c:v>
                </c:pt>
                <c:pt idx="16">
                  <c:v>17.594999999999999</c:v>
                </c:pt>
                <c:pt idx="17">
                  <c:v>13.454999999999998</c:v>
                </c:pt>
                <c:pt idx="18">
                  <c:v>24.839999999999996</c:v>
                </c:pt>
                <c:pt idx="19">
                  <c:v>21.734999999999999</c:v>
                </c:pt>
                <c:pt idx="20">
                  <c:v>12.419999999999998</c:v>
                </c:pt>
                <c:pt idx="21">
                  <c:v>12.419999999999998</c:v>
                </c:pt>
                <c:pt idx="22">
                  <c:v>21.734999999999999</c:v>
                </c:pt>
                <c:pt idx="23">
                  <c:v>6.2099999999999991</c:v>
                </c:pt>
                <c:pt idx="24">
                  <c:v>4.1399999999999997</c:v>
                </c:pt>
                <c:pt idx="25">
                  <c:v>10.8675</c:v>
                </c:pt>
                <c:pt idx="26">
                  <c:v>10.8675</c:v>
                </c:pt>
                <c:pt idx="27">
                  <c:v>10.8675</c:v>
                </c:pt>
                <c:pt idx="28">
                  <c:v>10.8675</c:v>
                </c:pt>
                <c:pt idx="29">
                  <c:v>1.0349999999999999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3456"/>
        <c:axId val="930801104"/>
        <c:axId val="913066360"/>
      </c:bar3DChart>
      <c:catAx>
        <c:axId val="9308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110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0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3456"/>
        <c:crosses val="autoZero"/>
        <c:crossBetween val="between"/>
      </c:valAx>
      <c:serAx>
        <c:axId val="913066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0110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2022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'Dez22'!$C$3:$AG$3</c:f>
              <c:numCache>
                <c:formatCode>0.0</c:formatCode>
                <c:ptCount val="31"/>
                <c:pt idx="0">
                  <c:v>0.60599999999999998</c:v>
                </c:pt>
                <c:pt idx="1">
                  <c:v>5.21</c:v>
                </c:pt>
                <c:pt idx="2">
                  <c:v>0.98099999999999998</c:v>
                </c:pt>
                <c:pt idx="3">
                  <c:v>2.38</c:v>
                </c:pt>
                <c:pt idx="4">
                  <c:v>4.49</c:v>
                </c:pt>
                <c:pt idx="5">
                  <c:v>4.97</c:v>
                </c:pt>
                <c:pt idx="6">
                  <c:v>0.91600000000000004</c:v>
                </c:pt>
                <c:pt idx="7">
                  <c:v>4.63</c:v>
                </c:pt>
                <c:pt idx="8">
                  <c:v>0</c:v>
                </c:pt>
                <c:pt idx="9">
                  <c:v>0</c:v>
                </c:pt>
                <c:pt idx="10">
                  <c:v>2.25</c:v>
                </c:pt>
                <c:pt idx="11">
                  <c:v>3.53</c:v>
                </c:pt>
                <c:pt idx="12">
                  <c:v>0.86799999999999999</c:v>
                </c:pt>
                <c:pt idx="13">
                  <c:v>2.4900000000000002</c:v>
                </c:pt>
                <c:pt idx="14">
                  <c:v>0.52200000000000002</c:v>
                </c:pt>
                <c:pt idx="15">
                  <c:v>0</c:v>
                </c:pt>
                <c:pt idx="16">
                  <c:v>0.29099999999999998</c:v>
                </c:pt>
                <c:pt idx="17">
                  <c:v>1.21</c:v>
                </c:pt>
                <c:pt idx="18">
                  <c:v>3.04</c:v>
                </c:pt>
                <c:pt idx="19">
                  <c:v>4.21</c:v>
                </c:pt>
                <c:pt idx="20">
                  <c:v>0.54600000000000004</c:v>
                </c:pt>
                <c:pt idx="21">
                  <c:v>4.8499999999999996</c:v>
                </c:pt>
                <c:pt idx="22">
                  <c:v>0.51400000000000001</c:v>
                </c:pt>
                <c:pt idx="23">
                  <c:v>1.02</c:v>
                </c:pt>
                <c:pt idx="24">
                  <c:v>2.06</c:v>
                </c:pt>
                <c:pt idx="25">
                  <c:v>1.27</c:v>
                </c:pt>
                <c:pt idx="26">
                  <c:v>4.0599999999999996</c:v>
                </c:pt>
                <c:pt idx="27">
                  <c:v>4.8899999999999997</c:v>
                </c:pt>
                <c:pt idx="28">
                  <c:v>4.97</c:v>
                </c:pt>
                <c:pt idx="29">
                  <c:v>1.85</c:v>
                </c:pt>
                <c:pt idx="30">
                  <c:v>2.96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'Dez22'!$C$8:$AG$8</c:f>
              <c:numCache>
                <c:formatCode>0.0</c:formatCode>
                <c:ptCount val="31"/>
                <c:pt idx="0">
                  <c:v>2.0699999999999998</c:v>
                </c:pt>
                <c:pt idx="1">
                  <c:v>12.419999999999998</c:v>
                </c:pt>
                <c:pt idx="2">
                  <c:v>2.0699999999999998</c:v>
                </c:pt>
                <c:pt idx="3">
                  <c:v>4.1399999999999997</c:v>
                </c:pt>
                <c:pt idx="4">
                  <c:v>4.1399999999999997</c:v>
                </c:pt>
                <c:pt idx="5">
                  <c:v>18.63</c:v>
                </c:pt>
                <c:pt idx="6">
                  <c:v>2.0699999999999998</c:v>
                </c:pt>
                <c:pt idx="7">
                  <c:v>16.559999999999999</c:v>
                </c:pt>
                <c:pt idx="8">
                  <c:v>0</c:v>
                </c:pt>
                <c:pt idx="9">
                  <c:v>0</c:v>
                </c:pt>
                <c:pt idx="10">
                  <c:v>6.2099999999999991</c:v>
                </c:pt>
                <c:pt idx="11">
                  <c:v>9.3149999999999995</c:v>
                </c:pt>
                <c:pt idx="12">
                  <c:v>2.0699999999999998</c:v>
                </c:pt>
                <c:pt idx="13">
                  <c:v>2.0699999999999998</c:v>
                </c:pt>
                <c:pt idx="14">
                  <c:v>1.0349999999999999</c:v>
                </c:pt>
                <c:pt idx="15">
                  <c:v>0</c:v>
                </c:pt>
                <c:pt idx="16">
                  <c:v>0</c:v>
                </c:pt>
                <c:pt idx="17">
                  <c:v>3.1049999999999995</c:v>
                </c:pt>
                <c:pt idx="18">
                  <c:v>6.2099999999999991</c:v>
                </c:pt>
                <c:pt idx="19">
                  <c:v>6.2099999999999991</c:v>
                </c:pt>
                <c:pt idx="20">
                  <c:v>1.0349999999999999</c:v>
                </c:pt>
                <c:pt idx="21">
                  <c:v>8.2799999999999994</c:v>
                </c:pt>
                <c:pt idx="22">
                  <c:v>0</c:v>
                </c:pt>
                <c:pt idx="23">
                  <c:v>1.0349999999999999</c:v>
                </c:pt>
                <c:pt idx="24">
                  <c:v>3.1049999999999995</c:v>
                </c:pt>
                <c:pt idx="25">
                  <c:v>2.0699999999999998</c:v>
                </c:pt>
                <c:pt idx="26">
                  <c:v>9.3149999999999995</c:v>
                </c:pt>
                <c:pt idx="27">
                  <c:v>15.524999999999999</c:v>
                </c:pt>
                <c:pt idx="28">
                  <c:v>5.1749999999999998</c:v>
                </c:pt>
                <c:pt idx="29">
                  <c:v>5.1749999999999998</c:v>
                </c:pt>
                <c:pt idx="30">
                  <c:v>9.3149999999999995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5808"/>
        <c:axId val="930802672"/>
        <c:axId val="828148656"/>
      </c:bar3DChart>
      <c:catAx>
        <c:axId val="93080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26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02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5808"/>
        <c:crosses val="autoZero"/>
        <c:crossBetween val="between"/>
      </c:valAx>
      <c:serAx>
        <c:axId val="82814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0267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'Jan23'!$C$3:$AG$3</c:f>
              <c:numCache>
                <c:formatCode>0.0</c:formatCode>
                <c:ptCount val="31"/>
                <c:pt idx="0">
                  <c:v>4.28</c:v>
                </c:pt>
                <c:pt idx="1">
                  <c:v>5.66</c:v>
                </c:pt>
                <c:pt idx="2">
                  <c:v>0.71599999999999997</c:v>
                </c:pt>
                <c:pt idx="3">
                  <c:v>2.79</c:v>
                </c:pt>
                <c:pt idx="4">
                  <c:v>5.14</c:v>
                </c:pt>
                <c:pt idx="5">
                  <c:v>0.73899999999999999</c:v>
                </c:pt>
                <c:pt idx="6">
                  <c:v>4.96</c:v>
                </c:pt>
                <c:pt idx="7">
                  <c:v>6.38</c:v>
                </c:pt>
                <c:pt idx="8">
                  <c:v>7.35</c:v>
                </c:pt>
                <c:pt idx="9">
                  <c:v>5.26</c:v>
                </c:pt>
                <c:pt idx="10">
                  <c:v>1.0900000000000001</c:v>
                </c:pt>
                <c:pt idx="11">
                  <c:v>2.35</c:v>
                </c:pt>
                <c:pt idx="12">
                  <c:v>7.41</c:v>
                </c:pt>
                <c:pt idx="13">
                  <c:v>4.41</c:v>
                </c:pt>
                <c:pt idx="14">
                  <c:v>1.1599999999999999</c:v>
                </c:pt>
                <c:pt idx="15">
                  <c:v>7.07</c:v>
                </c:pt>
                <c:pt idx="16">
                  <c:v>0.41899999999999998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0.47</c:v>
                </c:pt>
                <c:pt idx="21">
                  <c:v>0</c:v>
                </c:pt>
                <c:pt idx="22">
                  <c:v>0</c:v>
                </c:pt>
                <c:pt idx="23">
                  <c:v>0.25600000000000001</c:v>
                </c:pt>
                <c:pt idx="24">
                  <c:v>0.39700000000000002</c:v>
                </c:pt>
                <c:pt idx="25">
                  <c:v>0.15</c:v>
                </c:pt>
                <c:pt idx="26">
                  <c:v>0.435</c:v>
                </c:pt>
                <c:pt idx="27">
                  <c:v>0.30099999999999999</c:v>
                </c:pt>
                <c:pt idx="28">
                  <c:v>1.84</c:v>
                </c:pt>
                <c:pt idx="29">
                  <c:v>5.94</c:v>
                </c:pt>
                <c:pt idx="30">
                  <c:v>8.27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'Jan23'!$C$8:$AG$8</c:f>
              <c:numCache>
                <c:formatCode>0.0</c:formatCode>
                <c:ptCount val="31"/>
                <c:pt idx="0">
                  <c:v>16.559999999999999</c:v>
                </c:pt>
                <c:pt idx="1">
                  <c:v>11.385</c:v>
                </c:pt>
                <c:pt idx="2">
                  <c:v>1.0349999999999999</c:v>
                </c:pt>
                <c:pt idx="3">
                  <c:v>7.2449999999999992</c:v>
                </c:pt>
                <c:pt idx="4">
                  <c:v>8.2799999999999994</c:v>
                </c:pt>
                <c:pt idx="5">
                  <c:v>2.0699999999999998</c:v>
                </c:pt>
                <c:pt idx="6">
                  <c:v>16.559999999999999</c:v>
                </c:pt>
                <c:pt idx="7">
                  <c:v>3.1049999999999995</c:v>
                </c:pt>
                <c:pt idx="8">
                  <c:v>9.3149999999999995</c:v>
                </c:pt>
                <c:pt idx="9">
                  <c:v>18.63</c:v>
                </c:pt>
                <c:pt idx="10">
                  <c:v>2.0699999999999998</c:v>
                </c:pt>
                <c:pt idx="11">
                  <c:v>5.1749999999999998</c:v>
                </c:pt>
                <c:pt idx="12">
                  <c:v>10.35</c:v>
                </c:pt>
                <c:pt idx="13">
                  <c:v>9.3149999999999995</c:v>
                </c:pt>
                <c:pt idx="14">
                  <c:v>1.0349999999999999</c:v>
                </c:pt>
                <c:pt idx="15">
                  <c:v>10.35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3.1049999999999995</c:v>
                </c:pt>
                <c:pt idx="29">
                  <c:v>18.63</c:v>
                </c:pt>
                <c:pt idx="30">
                  <c:v>30.014999999999997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5416"/>
        <c:axId val="930803848"/>
        <c:axId val="828144840"/>
      </c:bar3DChart>
      <c:catAx>
        <c:axId val="93080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38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03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5416"/>
        <c:crosses val="autoZero"/>
        <c:crossBetween val="between"/>
      </c:valAx>
      <c:serAx>
        <c:axId val="828144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0384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'Feb23'!$C$3:$AG$3</c:f>
              <c:numCache>
                <c:formatCode>0.0</c:formatCode>
                <c:ptCount val="31"/>
                <c:pt idx="0">
                  <c:v>9.5399999999999991</c:v>
                </c:pt>
                <c:pt idx="1">
                  <c:v>7.84</c:v>
                </c:pt>
                <c:pt idx="2">
                  <c:v>7.89</c:v>
                </c:pt>
                <c:pt idx="3">
                  <c:v>2.19</c:v>
                </c:pt>
                <c:pt idx="4">
                  <c:v>10</c:v>
                </c:pt>
                <c:pt idx="5">
                  <c:v>7.1</c:v>
                </c:pt>
                <c:pt idx="6">
                  <c:v>7.97</c:v>
                </c:pt>
                <c:pt idx="7">
                  <c:v>7.71</c:v>
                </c:pt>
                <c:pt idx="8">
                  <c:v>7.75</c:v>
                </c:pt>
                <c:pt idx="9">
                  <c:v>7.99</c:v>
                </c:pt>
                <c:pt idx="10">
                  <c:v>9.52</c:v>
                </c:pt>
                <c:pt idx="11">
                  <c:v>7.98</c:v>
                </c:pt>
                <c:pt idx="12">
                  <c:v>8.02</c:v>
                </c:pt>
                <c:pt idx="13">
                  <c:v>8.06</c:v>
                </c:pt>
                <c:pt idx="14">
                  <c:v>8.02</c:v>
                </c:pt>
                <c:pt idx="15">
                  <c:v>8.1300000000000008</c:v>
                </c:pt>
                <c:pt idx="16">
                  <c:v>11.1</c:v>
                </c:pt>
                <c:pt idx="17">
                  <c:v>7.94</c:v>
                </c:pt>
                <c:pt idx="18">
                  <c:v>9.42</c:v>
                </c:pt>
                <c:pt idx="19">
                  <c:v>8.08</c:v>
                </c:pt>
                <c:pt idx="20">
                  <c:v>8.17</c:v>
                </c:pt>
                <c:pt idx="21">
                  <c:v>7.68</c:v>
                </c:pt>
                <c:pt idx="22">
                  <c:v>7.89</c:v>
                </c:pt>
                <c:pt idx="23">
                  <c:v>7.91</c:v>
                </c:pt>
                <c:pt idx="24">
                  <c:v>10.3</c:v>
                </c:pt>
                <c:pt idx="25">
                  <c:v>9.9700000000000006</c:v>
                </c:pt>
                <c:pt idx="26">
                  <c:v>3.38</c:v>
                </c:pt>
                <c:pt idx="27">
                  <c:v>11.4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'Feb23'!$C$8:$AG$8</c:f>
              <c:numCache>
                <c:formatCode>0.0</c:formatCode>
                <c:ptCount val="31"/>
                <c:pt idx="0">
                  <c:v>33.119999999999997</c:v>
                </c:pt>
                <c:pt idx="1">
                  <c:v>40.364999999999995</c:v>
                </c:pt>
                <c:pt idx="2">
                  <c:v>34.154999999999994</c:v>
                </c:pt>
                <c:pt idx="3">
                  <c:v>4.1399999999999997</c:v>
                </c:pt>
                <c:pt idx="4">
                  <c:v>14.489999999999998</c:v>
                </c:pt>
                <c:pt idx="5">
                  <c:v>15.524999999999999</c:v>
                </c:pt>
                <c:pt idx="6">
                  <c:v>41.4</c:v>
                </c:pt>
                <c:pt idx="7">
                  <c:v>18.63</c:v>
                </c:pt>
                <c:pt idx="8">
                  <c:v>40.364999999999995</c:v>
                </c:pt>
                <c:pt idx="9">
                  <c:v>42.434999999999995</c:v>
                </c:pt>
                <c:pt idx="10">
                  <c:v>41.4</c:v>
                </c:pt>
                <c:pt idx="11">
                  <c:v>43.47</c:v>
                </c:pt>
                <c:pt idx="12">
                  <c:v>44.504999999999995</c:v>
                </c:pt>
                <c:pt idx="13">
                  <c:v>45.54</c:v>
                </c:pt>
                <c:pt idx="14">
                  <c:v>45.54</c:v>
                </c:pt>
                <c:pt idx="15">
                  <c:v>44.504999999999995</c:v>
                </c:pt>
                <c:pt idx="16">
                  <c:v>20.7</c:v>
                </c:pt>
                <c:pt idx="17">
                  <c:v>44.504999999999995</c:v>
                </c:pt>
                <c:pt idx="18">
                  <c:v>36.224999999999994</c:v>
                </c:pt>
                <c:pt idx="19">
                  <c:v>46.574999999999996</c:v>
                </c:pt>
                <c:pt idx="20">
                  <c:v>45.54</c:v>
                </c:pt>
                <c:pt idx="21">
                  <c:v>33.119999999999997</c:v>
                </c:pt>
                <c:pt idx="22">
                  <c:v>39.33</c:v>
                </c:pt>
                <c:pt idx="23">
                  <c:v>44.504999999999995</c:v>
                </c:pt>
                <c:pt idx="24">
                  <c:v>12.419999999999998</c:v>
                </c:pt>
                <c:pt idx="25">
                  <c:v>30.014999999999997</c:v>
                </c:pt>
                <c:pt idx="26">
                  <c:v>11.385</c:v>
                </c:pt>
                <c:pt idx="27">
                  <c:v>32.085000000000001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5024"/>
        <c:axId val="930806200"/>
        <c:axId val="828145264"/>
      </c:bar3DChart>
      <c:catAx>
        <c:axId val="9308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62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06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5024"/>
        <c:crosses val="autoZero"/>
        <c:crossBetween val="between"/>
      </c:valAx>
      <c:serAx>
        <c:axId val="82814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0620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'Mar23'!$C$3:$AG$3</c:f>
              <c:numCache>
                <c:formatCode>0.0</c:formatCode>
                <c:ptCount val="31"/>
                <c:pt idx="0">
                  <c:v>2.0099999999999998</c:v>
                </c:pt>
                <c:pt idx="1">
                  <c:v>9.07</c:v>
                </c:pt>
                <c:pt idx="2">
                  <c:v>9.5299999999999994</c:v>
                </c:pt>
                <c:pt idx="3">
                  <c:v>9.56</c:v>
                </c:pt>
                <c:pt idx="4">
                  <c:v>8.7200000000000006</c:v>
                </c:pt>
                <c:pt idx="5">
                  <c:v>9.17</c:v>
                </c:pt>
                <c:pt idx="6">
                  <c:v>9.76</c:v>
                </c:pt>
                <c:pt idx="7">
                  <c:v>4.0999999999999996</c:v>
                </c:pt>
                <c:pt idx="8">
                  <c:v>11.8</c:v>
                </c:pt>
                <c:pt idx="9">
                  <c:v>13.4</c:v>
                </c:pt>
                <c:pt idx="10">
                  <c:v>1.04</c:v>
                </c:pt>
                <c:pt idx="11">
                  <c:v>13.1</c:v>
                </c:pt>
                <c:pt idx="12">
                  <c:v>10.7</c:v>
                </c:pt>
                <c:pt idx="13">
                  <c:v>9.23</c:v>
                </c:pt>
                <c:pt idx="14">
                  <c:v>10.4</c:v>
                </c:pt>
                <c:pt idx="15">
                  <c:v>9.9600000000000009</c:v>
                </c:pt>
                <c:pt idx="16">
                  <c:v>10.1</c:v>
                </c:pt>
                <c:pt idx="17">
                  <c:v>10.8</c:v>
                </c:pt>
                <c:pt idx="18">
                  <c:v>8.9499999999999993</c:v>
                </c:pt>
                <c:pt idx="19">
                  <c:v>13.2</c:v>
                </c:pt>
                <c:pt idx="20">
                  <c:v>9.16</c:v>
                </c:pt>
                <c:pt idx="21">
                  <c:v>9.67</c:v>
                </c:pt>
                <c:pt idx="22">
                  <c:v>9.43</c:v>
                </c:pt>
                <c:pt idx="23">
                  <c:v>1.97</c:v>
                </c:pt>
                <c:pt idx="24">
                  <c:v>12.9</c:v>
                </c:pt>
                <c:pt idx="25">
                  <c:v>11.3</c:v>
                </c:pt>
                <c:pt idx="26">
                  <c:v>2.08</c:v>
                </c:pt>
                <c:pt idx="27">
                  <c:v>11.5</c:v>
                </c:pt>
                <c:pt idx="28">
                  <c:v>10.3</c:v>
                </c:pt>
                <c:pt idx="29">
                  <c:v>10.3</c:v>
                </c:pt>
                <c:pt idx="30">
                  <c:v>10.8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'Mar23'!$C$8:$AG$8</c:f>
              <c:numCache>
                <c:formatCode>0.0</c:formatCode>
                <c:ptCount val="31"/>
                <c:pt idx="0">
                  <c:v>6.2099999999999991</c:v>
                </c:pt>
                <c:pt idx="1">
                  <c:v>39.33</c:v>
                </c:pt>
                <c:pt idx="2">
                  <c:v>35.19</c:v>
                </c:pt>
                <c:pt idx="3">
                  <c:v>43.47</c:v>
                </c:pt>
                <c:pt idx="4">
                  <c:v>50.714999999999996</c:v>
                </c:pt>
                <c:pt idx="5">
                  <c:v>26.909999999999997</c:v>
                </c:pt>
                <c:pt idx="6">
                  <c:v>41.4</c:v>
                </c:pt>
                <c:pt idx="7">
                  <c:v>7.2449999999999992</c:v>
                </c:pt>
                <c:pt idx="8">
                  <c:v>34.154999999999994</c:v>
                </c:pt>
                <c:pt idx="9">
                  <c:v>20.7</c:v>
                </c:pt>
                <c:pt idx="10">
                  <c:v>2.0699999999999998</c:v>
                </c:pt>
                <c:pt idx="11">
                  <c:v>28.979999999999997</c:v>
                </c:pt>
                <c:pt idx="12">
                  <c:v>49.679999999999993</c:v>
                </c:pt>
                <c:pt idx="13">
                  <c:v>12.419999999999998</c:v>
                </c:pt>
                <c:pt idx="14">
                  <c:v>63.134999999999998</c:v>
                </c:pt>
                <c:pt idx="15">
                  <c:v>58.994999999999997</c:v>
                </c:pt>
                <c:pt idx="16">
                  <c:v>47.61</c:v>
                </c:pt>
                <c:pt idx="17">
                  <c:v>51.749999999999993</c:v>
                </c:pt>
                <c:pt idx="18">
                  <c:v>19.664999999999999</c:v>
                </c:pt>
                <c:pt idx="19">
                  <c:v>45.54</c:v>
                </c:pt>
                <c:pt idx="20">
                  <c:v>46.574999999999996</c:v>
                </c:pt>
                <c:pt idx="21">
                  <c:v>63.134999999999998</c:v>
                </c:pt>
                <c:pt idx="22">
                  <c:v>14.489999999999998</c:v>
                </c:pt>
                <c:pt idx="23">
                  <c:v>5.1749999999999998</c:v>
                </c:pt>
                <c:pt idx="24">
                  <c:v>28.979999999999997</c:v>
                </c:pt>
                <c:pt idx="25">
                  <c:v>13.454999999999998</c:v>
                </c:pt>
                <c:pt idx="26">
                  <c:v>3.1049999999999995</c:v>
                </c:pt>
                <c:pt idx="27">
                  <c:v>63.134999999999998</c:v>
                </c:pt>
                <c:pt idx="28">
                  <c:v>21.734999999999999</c:v>
                </c:pt>
                <c:pt idx="29">
                  <c:v>24.839999999999996</c:v>
                </c:pt>
                <c:pt idx="30">
                  <c:v>21.734999999999999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8552"/>
        <c:axId val="930809336"/>
        <c:axId val="828146536"/>
      </c:bar3DChart>
      <c:catAx>
        <c:axId val="930808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933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0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8552"/>
        <c:crosses val="autoZero"/>
        <c:crossBetween val="between"/>
      </c:valAx>
      <c:serAx>
        <c:axId val="828146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0933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'Apr23'!$C$3:$AG$3</c:f>
              <c:numCache>
                <c:formatCode>0.0</c:formatCode>
                <c:ptCount val="31"/>
                <c:pt idx="0">
                  <c:v>11.2</c:v>
                </c:pt>
                <c:pt idx="1">
                  <c:v>14.6</c:v>
                </c:pt>
                <c:pt idx="2">
                  <c:v>6.19</c:v>
                </c:pt>
                <c:pt idx="3">
                  <c:v>10.7</c:v>
                </c:pt>
                <c:pt idx="4">
                  <c:v>9.9</c:v>
                </c:pt>
                <c:pt idx="5">
                  <c:v>9.9</c:v>
                </c:pt>
                <c:pt idx="6">
                  <c:v>14.4</c:v>
                </c:pt>
                <c:pt idx="7">
                  <c:v>14</c:v>
                </c:pt>
                <c:pt idx="8">
                  <c:v>9.68</c:v>
                </c:pt>
                <c:pt idx="9">
                  <c:v>9.76</c:v>
                </c:pt>
                <c:pt idx="10">
                  <c:v>2.74</c:v>
                </c:pt>
                <c:pt idx="11">
                  <c:v>11.8</c:v>
                </c:pt>
                <c:pt idx="12">
                  <c:v>13.4</c:v>
                </c:pt>
                <c:pt idx="13">
                  <c:v>11.1</c:v>
                </c:pt>
                <c:pt idx="14">
                  <c:v>3.06</c:v>
                </c:pt>
                <c:pt idx="15">
                  <c:v>1.73</c:v>
                </c:pt>
                <c:pt idx="16">
                  <c:v>14.4</c:v>
                </c:pt>
                <c:pt idx="17">
                  <c:v>11.8</c:v>
                </c:pt>
                <c:pt idx="18">
                  <c:v>12.7</c:v>
                </c:pt>
                <c:pt idx="19">
                  <c:v>2.34</c:v>
                </c:pt>
                <c:pt idx="20">
                  <c:v>12.5</c:v>
                </c:pt>
                <c:pt idx="21">
                  <c:v>12.3</c:v>
                </c:pt>
                <c:pt idx="22">
                  <c:v>12.8</c:v>
                </c:pt>
                <c:pt idx="23">
                  <c:v>14</c:v>
                </c:pt>
                <c:pt idx="24">
                  <c:v>12.8</c:v>
                </c:pt>
                <c:pt idx="25">
                  <c:v>11.4</c:v>
                </c:pt>
                <c:pt idx="26">
                  <c:v>9.94</c:v>
                </c:pt>
                <c:pt idx="27">
                  <c:v>12.1</c:v>
                </c:pt>
                <c:pt idx="28">
                  <c:v>10.9</c:v>
                </c:pt>
                <c:pt idx="29">
                  <c:v>5.33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'Apr23'!$C$8:$AG$8</c:f>
              <c:numCache>
                <c:formatCode>0.0</c:formatCode>
                <c:ptCount val="31"/>
                <c:pt idx="0">
                  <c:v>24.839999999999996</c:v>
                </c:pt>
                <c:pt idx="1">
                  <c:v>23.805</c:v>
                </c:pt>
                <c:pt idx="2">
                  <c:v>15.524999999999999</c:v>
                </c:pt>
                <c:pt idx="3">
                  <c:v>76.589999999999989</c:v>
                </c:pt>
                <c:pt idx="4">
                  <c:v>71.414999999999992</c:v>
                </c:pt>
                <c:pt idx="5">
                  <c:v>56.924999999999997</c:v>
                </c:pt>
                <c:pt idx="6">
                  <c:v>20.7</c:v>
                </c:pt>
                <c:pt idx="7">
                  <c:v>47.61</c:v>
                </c:pt>
                <c:pt idx="8">
                  <c:v>71.414999999999992</c:v>
                </c:pt>
                <c:pt idx="9">
                  <c:v>54.854999999999997</c:v>
                </c:pt>
                <c:pt idx="10">
                  <c:v>9.3149999999999995</c:v>
                </c:pt>
                <c:pt idx="11">
                  <c:v>28.979999999999997</c:v>
                </c:pt>
                <c:pt idx="12">
                  <c:v>31.049999999999997</c:v>
                </c:pt>
                <c:pt idx="13">
                  <c:v>65.204999999999998</c:v>
                </c:pt>
                <c:pt idx="14">
                  <c:v>11.385</c:v>
                </c:pt>
                <c:pt idx="15">
                  <c:v>4.1399999999999997</c:v>
                </c:pt>
                <c:pt idx="16">
                  <c:v>42.434999999999995</c:v>
                </c:pt>
                <c:pt idx="17">
                  <c:v>66.239999999999995</c:v>
                </c:pt>
                <c:pt idx="18">
                  <c:v>41.4</c:v>
                </c:pt>
                <c:pt idx="19">
                  <c:v>7.2449999999999992</c:v>
                </c:pt>
                <c:pt idx="20">
                  <c:v>31.049999999999997</c:v>
                </c:pt>
                <c:pt idx="21">
                  <c:v>31.049999999999997</c:v>
                </c:pt>
                <c:pt idx="22">
                  <c:v>43.47</c:v>
                </c:pt>
                <c:pt idx="23">
                  <c:v>31.049999999999997</c:v>
                </c:pt>
                <c:pt idx="24">
                  <c:v>24.839999999999996</c:v>
                </c:pt>
                <c:pt idx="25">
                  <c:v>63.134999999999998</c:v>
                </c:pt>
                <c:pt idx="26">
                  <c:v>62.099999999999994</c:v>
                </c:pt>
                <c:pt idx="27">
                  <c:v>20.7</c:v>
                </c:pt>
                <c:pt idx="28">
                  <c:v>49.679999999999993</c:v>
                </c:pt>
                <c:pt idx="29">
                  <c:v>17.594999999999999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09728"/>
        <c:axId val="930821096"/>
        <c:axId val="828153320"/>
      </c:bar3DChart>
      <c:catAx>
        <c:axId val="9308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10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1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09728"/>
        <c:crosses val="autoZero"/>
        <c:crossBetween val="between"/>
      </c:valAx>
      <c:serAx>
        <c:axId val="828153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10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'Mai23'!$C$3:$AG$3</c:f>
              <c:numCache>
                <c:formatCode>0.0</c:formatCode>
                <c:ptCount val="31"/>
                <c:pt idx="0">
                  <c:v>2.68</c:v>
                </c:pt>
                <c:pt idx="1">
                  <c:v>13.1</c:v>
                </c:pt>
                <c:pt idx="2">
                  <c:v>9.8699999999999992</c:v>
                </c:pt>
                <c:pt idx="3">
                  <c:v>9.2799999999999994</c:v>
                </c:pt>
                <c:pt idx="4">
                  <c:v>10.5</c:v>
                </c:pt>
                <c:pt idx="5">
                  <c:v>9.58</c:v>
                </c:pt>
                <c:pt idx="6">
                  <c:v>12.7</c:v>
                </c:pt>
                <c:pt idx="7">
                  <c:v>6.09</c:v>
                </c:pt>
                <c:pt idx="8">
                  <c:v>10</c:v>
                </c:pt>
                <c:pt idx="9">
                  <c:v>14.2</c:v>
                </c:pt>
                <c:pt idx="10">
                  <c:v>9.1999999999999993</c:v>
                </c:pt>
                <c:pt idx="11">
                  <c:v>13.4</c:v>
                </c:pt>
                <c:pt idx="12">
                  <c:v>13.1</c:v>
                </c:pt>
                <c:pt idx="13">
                  <c:v>13.8</c:v>
                </c:pt>
                <c:pt idx="14">
                  <c:v>12.2</c:v>
                </c:pt>
                <c:pt idx="15">
                  <c:v>2.4500000000000002</c:v>
                </c:pt>
                <c:pt idx="16">
                  <c:v>11.2</c:v>
                </c:pt>
                <c:pt idx="17">
                  <c:v>5.96</c:v>
                </c:pt>
                <c:pt idx="18">
                  <c:v>8.98</c:v>
                </c:pt>
                <c:pt idx="19">
                  <c:v>12.6</c:v>
                </c:pt>
                <c:pt idx="20">
                  <c:v>9.7200000000000006</c:v>
                </c:pt>
                <c:pt idx="21">
                  <c:v>11.4</c:v>
                </c:pt>
                <c:pt idx="22">
                  <c:v>9.77</c:v>
                </c:pt>
                <c:pt idx="23">
                  <c:v>2.71</c:v>
                </c:pt>
                <c:pt idx="24">
                  <c:v>13.1</c:v>
                </c:pt>
                <c:pt idx="25">
                  <c:v>9.16</c:v>
                </c:pt>
                <c:pt idx="26">
                  <c:v>8.76</c:v>
                </c:pt>
                <c:pt idx="27">
                  <c:v>8.6199999999999992</c:v>
                </c:pt>
                <c:pt idx="28">
                  <c:v>8.9700000000000006</c:v>
                </c:pt>
                <c:pt idx="29">
                  <c:v>9.49</c:v>
                </c:pt>
                <c:pt idx="30">
                  <c:v>8.94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'Mai23'!$C$8:$AG$8</c:f>
              <c:numCache>
                <c:formatCode>0.0</c:formatCode>
                <c:ptCount val="31"/>
                <c:pt idx="0">
                  <c:v>14.489999999999998</c:v>
                </c:pt>
                <c:pt idx="1">
                  <c:v>39.33</c:v>
                </c:pt>
                <c:pt idx="2">
                  <c:v>74.52</c:v>
                </c:pt>
                <c:pt idx="3">
                  <c:v>68.309999999999988</c:v>
                </c:pt>
                <c:pt idx="4">
                  <c:v>57.959999999999994</c:v>
                </c:pt>
                <c:pt idx="5">
                  <c:v>57.959999999999994</c:v>
                </c:pt>
                <c:pt idx="6">
                  <c:v>22.77</c:v>
                </c:pt>
                <c:pt idx="7">
                  <c:v>32.085000000000001</c:v>
                </c:pt>
                <c:pt idx="8">
                  <c:v>37.26</c:v>
                </c:pt>
                <c:pt idx="9">
                  <c:v>37.26</c:v>
                </c:pt>
                <c:pt idx="10">
                  <c:v>35.19</c:v>
                </c:pt>
                <c:pt idx="11">
                  <c:v>30.014999999999997</c:v>
                </c:pt>
                <c:pt idx="12">
                  <c:v>20.7</c:v>
                </c:pt>
                <c:pt idx="13">
                  <c:v>22.77</c:v>
                </c:pt>
                <c:pt idx="14">
                  <c:v>37.26</c:v>
                </c:pt>
                <c:pt idx="15">
                  <c:v>6.2099999999999991</c:v>
                </c:pt>
                <c:pt idx="16">
                  <c:v>37.26</c:v>
                </c:pt>
                <c:pt idx="17">
                  <c:v>25.874999999999996</c:v>
                </c:pt>
                <c:pt idx="18">
                  <c:v>34.154999999999994</c:v>
                </c:pt>
                <c:pt idx="19">
                  <c:v>27.944999999999997</c:v>
                </c:pt>
                <c:pt idx="20">
                  <c:v>56.924999999999997</c:v>
                </c:pt>
                <c:pt idx="21">
                  <c:v>63.134999999999998</c:v>
                </c:pt>
                <c:pt idx="22">
                  <c:v>50.714999999999996</c:v>
                </c:pt>
                <c:pt idx="23">
                  <c:v>12.419999999999998</c:v>
                </c:pt>
                <c:pt idx="24">
                  <c:v>44.504999999999995</c:v>
                </c:pt>
                <c:pt idx="25">
                  <c:v>65.204999999999998</c:v>
                </c:pt>
                <c:pt idx="26">
                  <c:v>69.344999999999999</c:v>
                </c:pt>
                <c:pt idx="27">
                  <c:v>66.239999999999995</c:v>
                </c:pt>
                <c:pt idx="28">
                  <c:v>69.344999999999999</c:v>
                </c:pt>
                <c:pt idx="29">
                  <c:v>65.204999999999998</c:v>
                </c:pt>
                <c:pt idx="30">
                  <c:v>58.994999999999997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13256"/>
        <c:axId val="930812472"/>
        <c:axId val="828145688"/>
      </c:bar3DChart>
      <c:catAx>
        <c:axId val="93081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24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12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3256"/>
        <c:crosses val="autoZero"/>
        <c:crossBetween val="between"/>
      </c:valAx>
      <c:serAx>
        <c:axId val="82814568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1247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'Sep13'!$A$3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'Sep13'!$C$3:$AG$3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9.9879999999999995</c:v>
                </c:pt>
                <c:pt idx="3">
                  <c:v>9.8010000000000002</c:v>
                </c:pt>
                <c:pt idx="4">
                  <c:v>9.5470000000000006</c:v>
                </c:pt>
                <c:pt idx="5">
                  <c:v>10</c:v>
                </c:pt>
                <c:pt idx="6">
                  <c:v>10</c:v>
                </c:pt>
                <c:pt idx="7">
                  <c:v>5.9930000000000003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2.4670000000000001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9.9749999999999996</c:v>
                </c:pt>
                <c:pt idx="23">
                  <c:v>9.8369999999999997</c:v>
                </c:pt>
                <c:pt idx="24">
                  <c:v>9.99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5.1459999999999999</c:v>
                </c:pt>
                <c:pt idx="29">
                  <c:v>10</c:v>
                </c:pt>
              </c:numCache>
            </c:numRef>
          </c:val>
        </c:ser>
        <c:ser>
          <c:idx val="0"/>
          <c:order val="1"/>
          <c:tx>
            <c:strRef>
              <c:f>'Sep13'!$A$4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'Sep13'!$C$4:$AG$4</c:f>
              <c:numCache>
                <c:formatCode>0.0</c:formatCode>
                <c:ptCount val="31"/>
                <c:pt idx="0">
                  <c:v>53.8</c:v>
                </c:pt>
                <c:pt idx="1">
                  <c:v>70.599999999999994</c:v>
                </c:pt>
                <c:pt idx="2">
                  <c:v>75.599999999999994</c:v>
                </c:pt>
                <c:pt idx="3">
                  <c:v>72.900000000000006</c:v>
                </c:pt>
                <c:pt idx="4">
                  <c:v>71.099999999999994</c:v>
                </c:pt>
                <c:pt idx="5">
                  <c:v>42.9</c:v>
                </c:pt>
                <c:pt idx="6">
                  <c:v>52.5</c:v>
                </c:pt>
                <c:pt idx="7">
                  <c:v>15.2</c:v>
                </c:pt>
                <c:pt idx="8">
                  <c:v>55</c:v>
                </c:pt>
                <c:pt idx="9">
                  <c:v>20.100000000000001</c:v>
                </c:pt>
                <c:pt idx="10">
                  <c:v>28</c:v>
                </c:pt>
                <c:pt idx="11">
                  <c:v>23.5</c:v>
                </c:pt>
                <c:pt idx="12">
                  <c:v>65.5</c:v>
                </c:pt>
                <c:pt idx="13">
                  <c:v>50.8</c:v>
                </c:pt>
                <c:pt idx="14">
                  <c:v>26.2</c:v>
                </c:pt>
                <c:pt idx="15">
                  <c:v>11.1</c:v>
                </c:pt>
                <c:pt idx="16">
                  <c:v>36.299999999999997</c:v>
                </c:pt>
                <c:pt idx="17">
                  <c:v>35.5</c:v>
                </c:pt>
                <c:pt idx="18">
                  <c:v>32.299999999999997</c:v>
                </c:pt>
                <c:pt idx="19">
                  <c:v>60.3</c:v>
                </c:pt>
                <c:pt idx="20">
                  <c:v>65.5</c:v>
                </c:pt>
                <c:pt idx="21">
                  <c:v>63.6</c:v>
                </c:pt>
                <c:pt idx="22">
                  <c:v>71.2</c:v>
                </c:pt>
                <c:pt idx="23">
                  <c:v>69.2</c:v>
                </c:pt>
                <c:pt idx="24">
                  <c:v>65.099999999999994</c:v>
                </c:pt>
                <c:pt idx="25">
                  <c:v>38.1</c:v>
                </c:pt>
                <c:pt idx="26">
                  <c:v>45.4</c:v>
                </c:pt>
                <c:pt idx="27">
                  <c:v>46.5</c:v>
                </c:pt>
                <c:pt idx="28">
                  <c:v>13.7</c:v>
                </c:pt>
                <c:pt idx="29">
                  <c:v>21.1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8280"/>
        <c:axId val="895729264"/>
        <c:axId val="913209672"/>
      </c:bar3DChart>
      <c:catAx>
        <c:axId val="895738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926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2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8280"/>
        <c:crosses val="autoZero"/>
        <c:crossBetween val="between"/>
      </c:valAx>
      <c:serAx>
        <c:axId val="913209672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2926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'Jun23'!$C$3:$AG$3</c:f>
              <c:numCache>
                <c:formatCode>0.0</c:formatCode>
                <c:ptCount val="31"/>
                <c:pt idx="0">
                  <c:v>10.9</c:v>
                </c:pt>
                <c:pt idx="1">
                  <c:v>9.6</c:v>
                </c:pt>
                <c:pt idx="2">
                  <c:v>8.67</c:v>
                </c:pt>
                <c:pt idx="3">
                  <c:v>10</c:v>
                </c:pt>
                <c:pt idx="4">
                  <c:v>10.4</c:v>
                </c:pt>
                <c:pt idx="5">
                  <c:v>10.1</c:v>
                </c:pt>
                <c:pt idx="6">
                  <c:v>11.1</c:v>
                </c:pt>
                <c:pt idx="7">
                  <c:v>11.1</c:v>
                </c:pt>
                <c:pt idx="8">
                  <c:v>8.77</c:v>
                </c:pt>
                <c:pt idx="9">
                  <c:v>11.8</c:v>
                </c:pt>
                <c:pt idx="10">
                  <c:v>10.4</c:v>
                </c:pt>
                <c:pt idx="11">
                  <c:v>8.7200000000000006</c:v>
                </c:pt>
                <c:pt idx="12">
                  <c:v>9.25</c:v>
                </c:pt>
                <c:pt idx="13">
                  <c:v>8.77</c:v>
                </c:pt>
                <c:pt idx="14">
                  <c:v>8.86</c:v>
                </c:pt>
                <c:pt idx="15">
                  <c:v>9.4600000000000009</c:v>
                </c:pt>
                <c:pt idx="16">
                  <c:v>8.93</c:v>
                </c:pt>
                <c:pt idx="17">
                  <c:v>10</c:v>
                </c:pt>
                <c:pt idx="18">
                  <c:v>9.7899999999999991</c:v>
                </c:pt>
                <c:pt idx="19">
                  <c:v>8.6199999999999992</c:v>
                </c:pt>
                <c:pt idx="20">
                  <c:v>8.6300000000000008</c:v>
                </c:pt>
                <c:pt idx="21">
                  <c:v>4.4800000000000004</c:v>
                </c:pt>
                <c:pt idx="22">
                  <c:v>10.4</c:v>
                </c:pt>
                <c:pt idx="23">
                  <c:v>8.9600000000000009</c:v>
                </c:pt>
                <c:pt idx="24">
                  <c:v>8.4600000000000009</c:v>
                </c:pt>
                <c:pt idx="25">
                  <c:v>10.4</c:v>
                </c:pt>
                <c:pt idx="26">
                  <c:v>8.0500000000000007</c:v>
                </c:pt>
                <c:pt idx="27">
                  <c:v>10.5</c:v>
                </c:pt>
                <c:pt idx="28">
                  <c:v>8.5299999999999994</c:v>
                </c:pt>
                <c:pt idx="29">
                  <c:v>10.6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'Jun23'!$C$8:$AG$8</c:f>
              <c:numCache>
                <c:formatCode>0.0</c:formatCode>
                <c:ptCount val="31"/>
                <c:pt idx="0">
                  <c:v>57.959999999999994</c:v>
                </c:pt>
                <c:pt idx="1">
                  <c:v>68.309999999999988</c:v>
                </c:pt>
                <c:pt idx="2">
                  <c:v>65.204999999999998</c:v>
                </c:pt>
                <c:pt idx="3">
                  <c:v>54.854999999999997</c:v>
                </c:pt>
                <c:pt idx="4">
                  <c:v>65.204999999999998</c:v>
                </c:pt>
                <c:pt idx="5">
                  <c:v>63.134999999999998</c:v>
                </c:pt>
                <c:pt idx="6">
                  <c:v>61.064999999999998</c:v>
                </c:pt>
                <c:pt idx="7">
                  <c:v>52.784999999999997</c:v>
                </c:pt>
                <c:pt idx="8">
                  <c:v>64.17</c:v>
                </c:pt>
                <c:pt idx="9">
                  <c:v>39.33</c:v>
                </c:pt>
                <c:pt idx="10">
                  <c:v>61.064999999999998</c:v>
                </c:pt>
                <c:pt idx="11">
                  <c:v>68.309999999999988</c:v>
                </c:pt>
                <c:pt idx="12">
                  <c:v>67.274999999999991</c:v>
                </c:pt>
                <c:pt idx="13">
                  <c:v>69.344999999999999</c:v>
                </c:pt>
                <c:pt idx="14">
                  <c:v>69.344999999999999</c:v>
                </c:pt>
                <c:pt idx="15">
                  <c:v>57.959999999999994</c:v>
                </c:pt>
                <c:pt idx="16">
                  <c:v>65.204999999999998</c:v>
                </c:pt>
                <c:pt idx="17">
                  <c:v>54.854999999999997</c:v>
                </c:pt>
                <c:pt idx="18">
                  <c:v>45.54</c:v>
                </c:pt>
                <c:pt idx="19">
                  <c:v>55.889999999999993</c:v>
                </c:pt>
                <c:pt idx="20">
                  <c:v>43.47</c:v>
                </c:pt>
                <c:pt idx="21">
                  <c:v>13.454999999999998</c:v>
                </c:pt>
                <c:pt idx="22">
                  <c:v>58.994999999999997</c:v>
                </c:pt>
                <c:pt idx="23">
                  <c:v>70.38</c:v>
                </c:pt>
                <c:pt idx="24">
                  <c:v>66.239999999999995</c:v>
                </c:pt>
                <c:pt idx="25">
                  <c:v>62.099999999999994</c:v>
                </c:pt>
                <c:pt idx="26">
                  <c:v>55.889999999999993</c:v>
                </c:pt>
                <c:pt idx="27">
                  <c:v>51.749999999999993</c:v>
                </c:pt>
                <c:pt idx="28">
                  <c:v>46.574999999999996</c:v>
                </c:pt>
                <c:pt idx="29">
                  <c:v>17.594999999999999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21880"/>
        <c:axId val="930820312"/>
        <c:axId val="828152896"/>
      </c:bar3DChart>
      <c:catAx>
        <c:axId val="93082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03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0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1880"/>
        <c:crosses val="autoZero"/>
        <c:crossBetween val="between"/>
      </c:valAx>
      <c:serAx>
        <c:axId val="82815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031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'Jul23'!$C$3:$AG$3</c:f>
              <c:numCache>
                <c:formatCode>0.0</c:formatCode>
                <c:ptCount val="31"/>
                <c:pt idx="0">
                  <c:v>12.1</c:v>
                </c:pt>
                <c:pt idx="1">
                  <c:v>13.3</c:v>
                </c:pt>
                <c:pt idx="2">
                  <c:v>12</c:v>
                </c:pt>
                <c:pt idx="3">
                  <c:v>12.7</c:v>
                </c:pt>
                <c:pt idx="4">
                  <c:v>13.3</c:v>
                </c:pt>
                <c:pt idx="5">
                  <c:v>10.5</c:v>
                </c:pt>
                <c:pt idx="6">
                  <c:v>8.3800000000000008</c:v>
                </c:pt>
                <c:pt idx="7">
                  <c:v>10.9</c:v>
                </c:pt>
                <c:pt idx="8">
                  <c:v>8.7100000000000009</c:v>
                </c:pt>
                <c:pt idx="9">
                  <c:v>8.3000000000000007</c:v>
                </c:pt>
                <c:pt idx="10">
                  <c:v>8.1199999999999992</c:v>
                </c:pt>
                <c:pt idx="11">
                  <c:v>11</c:v>
                </c:pt>
                <c:pt idx="12">
                  <c:v>12.1</c:v>
                </c:pt>
                <c:pt idx="13">
                  <c:v>8.59</c:v>
                </c:pt>
                <c:pt idx="14">
                  <c:v>10.9</c:v>
                </c:pt>
                <c:pt idx="15">
                  <c:v>9.33</c:v>
                </c:pt>
                <c:pt idx="16">
                  <c:v>10.4</c:v>
                </c:pt>
                <c:pt idx="17">
                  <c:v>10.5</c:v>
                </c:pt>
                <c:pt idx="18">
                  <c:v>10.9</c:v>
                </c:pt>
                <c:pt idx="19">
                  <c:v>9.6999999999999993</c:v>
                </c:pt>
                <c:pt idx="20">
                  <c:v>12.3</c:v>
                </c:pt>
                <c:pt idx="21">
                  <c:v>10.9</c:v>
                </c:pt>
                <c:pt idx="22">
                  <c:v>11.1</c:v>
                </c:pt>
                <c:pt idx="23">
                  <c:v>11.6</c:v>
                </c:pt>
                <c:pt idx="24">
                  <c:v>11.3</c:v>
                </c:pt>
                <c:pt idx="25">
                  <c:v>12.7</c:v>
                </c:pt>
                <c:pt idx="26">
                  <c:v>12.3</c:v>
                </c:pt>
                <c:pt idx="27">
                  <c:v>10.8</c:v>
                </c:pt>
                <c:pt idx="28">
                  <c:v>12.5</c:v>
                </c:pt>
                <c:pt idx="29">
                  <c:v>9.9499999999999993</c:v>
                </c:pt>
                <c:pt idx="30">
                  <c:v>10.6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'Jul23'!$C$8:$AG$8</c:f>
              <c:numCache>
                <c:formatCode>0.0</c:formatCode>
                <c:ptCount val="31"/>
                <c:pt idx="0">
                  <c:v>36.224999999999994</c:v>
                </c:pt>
                <c:pt idx="1">
                  <c:v>40.364999999999995</c:v>
                </c:pt>
                <c:pt idx="2">
                  <c:v>49.679999999999993</c:v>
                </c:pt>
                <c:pt idx="3">
                  <c:v>49.679999999999993</c:v>
                </c:pt>
                <c:pt idx="4">
                  <c:v>19.664999999999999</c:v>
                </c:pt>
                <c:pt idx="5">
                  <c:v>58.994999999999997</c:v>
                </c:pt>
                <c:pt idx="6">
                  <c:v>66.239999999999995</c:v>
                </c:pt>
                <c:pt idx="7">
                  <c:v>46.574999999999996</c:v>
                </c:pt>
                <c:pt idx="8">
                  <c:v>61.064999999999998</c:v>
                </c:pt>
                <c:pt idx="9">
                  <c:v>57.959999999999994</c:v>
                </c:pt>
                <c:pt idx="10">
                  <c:v>63.134999999999998</c:v>
                </c:pt>
                <c:pt idx="11">
                  <c:v>24.839999999999996</c:v>
                </c:pt>
                <c:pt idx="12">
                  <c:v>39.33</c:v>
                </c:pt>
                <c:pt idx="13">
                  <c:v>66.239999999999995</c:v>
                </c:pt>
                <c:pt idx="14">
                  <c:v>54.854999999999997</c:v>
                </c:pt>
                <c:pt idx="15">
                  <c:v>32.085000000000001</c:v>
                </c:pt>
                <c:pt idx="16">
                  <c:v>55.889999999999993</c:v>
                </c:pt>
                <c:pt idx="17">
                  <c:v>42.434999999999995</c:v>
                </c:pt>
                <c:pt idx="18">
                  <c:v>56.924999999999997</c:v>
                </c:pt>
                <c:pt idx="19">
                  <c:v>62.099999999999994</c:v>
                </c:pt>
                <c:pt idx="20">
                  <c:v>35.19</c:v>
                </c:pt>
                <c:pt idx="21">
                  <c:v>60.029999999999994</c:v>
                </c:pt>
                <c:pt idx="22">
                  <c:v>47.61</c:v>
                </c:pt>
                <c:pt idx="23">
                  <c:v>30.014999999999997</c:v>
                </c:pt>
                <c:pt idx="24">
                  <c:v>27.944999999999997</c:v>
                </c:pt>
                <c:pt idx="25">
                  <c:v>30.014999999999997</c:v>
                </c:pt>
                <c:pt idx="26">
                  <c:v>54.854999999999997</c:v>
                </c:pt>
                <c:pt idx="27">
                  <c:v>41.4</c:v>
                </c:pt>
                <c:pt idx="28">
                  <c:v>24.839999999999996</c:v>
                </c:pt>
                <c:pt idx="29">
                  <c:v>57.959999999999994</c:v>
                </c:pt>
                <c:pt idx="30">
                  <c:v>66.239999999999995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18744"/>
        <c:axId val="930822664"/>
        <c:axId val="828149504"/>
      </c:bar3DChart>
      <c:catAx>
        <c:axId val="930818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266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2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8744"/>
        <c:crosses val="autoZero"/>
        <c:crossBetween val="between"/>
      </c:valAx>
      <c:serAx>
        <c:axId val="82814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266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'Aug23'!$C$3:$AG$3</c:f>
              <c:numCache>
                <c:formatCode>0.0</c:formatCode>
                <c:ptCount val="31"/>
                <c:pt idx="0">
                  <c:v>13.2</c:v>
                </c:pt>
                <c:pt idx="1">
                  <c:v>12</c:v>
                </c:pt>
                <c:pt idx="2">
                  <c:v>10.1</c:v>
                </c:pt>
                <c:pt idx="3">
                  <c:v>11.3</c:v>
                </c:pt>
                <c:pt idx="4">
                  <c:v>11.4</c:v>
                </c:pt>
                <c:pt idx="5">
                  <c:v>13.1</c:v>
                </c:pt>
                <c:pt idx="6">
                  <c:v>14.3</c:v>
                </c:pt>
                <c:pt idx="7">
                  <c:v>13.2</c:v>
                </c:pt>
                <c:pt idx="8">
                  <c:v>10.6</c:v>
                </c:pt>
                <c:pt idx="9">
                  <c:v>8.7100000000000009</c:v>
                </c:pt>
                <c:pt idx="10">
                  <c:v>8.26</c:v>
                </c:pt>
                <c:pt idx="11">
                  <c:v>10.9</c:v>
                </c:pt>
                <c:pt idx="12">
                  <c:v>8.59</c:v>
                </c:pt>
                <c:pt idx="13">
                  <c:v>10.3</c:v>
                </c:pt>
                <c:pt idx="14">
                  <c:v>10</c:v>
                </c:pt>
                <c:pt idx="15">
                  <c:v>8.24</c:v>
                </c:pt>
                <c:pt idx="16">
                  <c:v>11.4</c:v>
                </c:pt>
                <c:pt idx="17">
                  <c:v>8.61</c:v>
                </c:pt>
                <c:pt idx="18">
                  <c:v>11.3</c:v>
                </c:pt>
                <c:pt idx="19">
                  <c:v>8.3000000000000007</c:v>
                </c:pt>
                <c:pt idx="20">
                  <c:v>8.02</c:v>
                </c:pt>
                <c:pt idx="21">
                  <c:v>9.1300000000000008</c:v>
                </c:pt>
                <c:pt idx="22">
                  <c:v>9.77</c:v>
                </c:pt>
                <c:pt idx="23">
                  <c:v>7.81</c:v>
                </c:pt>
                <c:pt idx="24">
                  <c:v>9.86</c:v>
                </c:pt>
                <c:pt idx="25">
                  <c:v>9.27</c:v>
                </c:pt>
                <c:pt idx="26">
                  <c:v>3.51</c:v>
                </c:pt>
                <c:pt idx="27">
                  <c:v>2.84</c:v>
                </c:pt>
                <c:pt idx="28">
                  <c:v>5.27</c:v>
                </c:pt>
                <c:pt idx="29">
                  <c:v>10.7</c:v>
                </c:pt>
                <c:pt idx="30">
                  <c:v>9.91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'Aug23'!$C$8:$AG$8</c:f>
              <c:numCache>
                <c:formatCode>0.0</c:formatCode>
                <c:ptCount val="31"/>
                <c:pt idx="0">
                  <c:v>24.839999999999996</c:v>
                </c:pt>
                <c:pt idx="1">
                  <c:v>53.819999999999993</c:v>
                </c:pt>
                <c:pt idx="2">
                  <c:v>67.274999999999991</c:v>
                </c:pt>
                <c:pt idx="3">
                  <c:v>21.734999999999999</c:v>
                </c:pt>
                <c:pt idx="4">
                  <c:v>49.679999999999993</c:v>
                </c:pt>
                <c:pt idx="5">
                  <c:v>32.085000000000001</c:v>
                </c:pt>
                <c:pt idx="6">
                  <c:v>34.154999999999994</c:v>
                </c:pt>
                <c:pt idx="7">
                  <c:v>45.54</c:v>
                </c:pt>
                <c:pt idx="8">
                  <c:v>42.434999999999995</c:v>
                </c:pt>
                <c:pt idx="9">
                  <c:v>62.099999999999994</c:v>
                </c:pt>
                <c:pt idx="10">
                  <c:v>63.134999999999998</c:v>
                </c:pt>
                <c:pt idx="11">
                  <c:v>39.33</c:v>
                </c:pt>
                <c:pt idx="12">
                  <c:v>55.889999999999993</c:v>
                </c:pt>
                <c:pt idx="13">
                  <c:v>47.61</c:v>
                </c:pt>
                <c:pt idx="14">
                  <c:v>60.029999999999994</c:v>
                </c:pt>
                <c:pt idx="15">
                  <c:v>63.134999999999998</c:v>
                </c:pt>
                <c:pt idx="16">
                  <c:v>33.119999999999997</c:v>
                </c:pt>
                <c:pt idx="17">
                  <c:v>62.099999999999994</c:v>
                </c:pt>
                <c:pt idx="18">
                  <c:v>52.784999999999997</c:v>
                </c:pt>
                <c:pt idx="19">
                  <c:v>60.029999999999994</c:v>
                </c:pt>
                <c:pt idx="20">
                  <c:v>60.029999999999994</c:v>
                </c:pt>
                <c:pt idx="21">
                  <c:v>58.994999999999997</c:v>
                </c:pt>
                <c:pt idx="22">
                  <c:v>57.959999999999994</c:v>
                </c:pt>
                <c:pt idx="23">
                  <c:v>53.819999999999993</c:v>
                </c:pt>
                <c:pt idx="24">
                  <c:v>37.26</c:v>
                </c:pt>
                <c:pt idx="25">
                  <c:v>16.559999999999999</c:v>
                </c:pt>
                <c:pt idx="26">
                  <c:v>11.385</c:v>
                </c:pt>
                <c:pt idx="27">
                  <c:v>9.3149999999999995</c:v>
                </c:pt>
                <c:pt idx="28">
                  <c:v>18.63</c:v>
                </c:pt>
                <c:pt idx="29">
                  <c:v>46.574999999999996</c:v>
                </c:pt>
                <c:pt idx="30">
                  <c:v>27.944999999999997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19136"/>
        <c:axId val="930822272"/>
        <c:axId val="828143992"/>
      </c:bar3DChart>
      <c:catAx>
        <c:axId val="930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22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2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9136"/>
        <c:crosses val="autoZero"/>
        <c:crossBetween val="between"/>
      </c:valAx>
      <c:serAx>
        <c:axId val="828143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227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'Sep23'!$C$3:$AG$3</c:f>
              <c:numCache>
                <c:formatCode>0.0</c:formatCode>
                <c:ptCount val="31"/>
                <c:pt idx="0">
                  <c:v>8.56</c:v>
                </c:pt>
                <c:pt idx="1">
                  <c:v>8.43</c:v>
                </c:pt>
                <c:pt idx="2">
                  <c:v>8.65</c:v>
                </c:pt>
                <c:pt idx="3">
                  <c:v>8.5399999999999991</c:v>
                </c:pt>
                <c:pt idx="4">
                  <c:v>8.31</c:v>
                </c:pt>
                <c:pt idx="5">
                  <c:v>8.2799999999999994</c:v>
                </c:pt>
                <c:pt idx="6">
                  <c:v>8.08</c:v>
                </c:pt>
                <c:pt idx="7">
                  <c:v>7.97</c:v>
                </c:pt>
                <c:pt idx="8">
                  <c:v>8.02</c:v>
                </c:pt>
                <c:pt idx="9">
                  <c:v>8.02</c:v>
                </c:pt>
                <c:pt idx="10">
                  <c:v>8.26</c:v>
                </c:pt>
                <c:pt idx="11">
                  <c:v>10.8</c:v>
                </c:pt>
                <c:pt idx="12">
                  <c:v>8.56</c:v>
                </c:pt>
                <c:pt idx="13">
                  <c:v>10.1</c:v>
                </c:pt>
                <c:pt idx="14">
                  <c:v>11.5</c:v>
                </c:pt>
                <c:pt idx="15">
                  <c:v>10.5</c:v>
                </c:pt>
                <c:pt idx="16">
                  <c:v>9.1199999999999992</c:v>
                </c:pt>
                <c:pt idx="17">
                  <c:v>2.88</c:v>
                </c:pt>
                <c:pt idx="18">
                  <c:v>12.5</c:v>
                </c:pt>
                <c:pt idx="19">
                  <c:v>9.24</c:v>
                </c:pt>
                <c:pt idx="20">
                  <c:v>10.7</c:v>
                </c:pt>
                <c:pt idx="21">
                  <c:v>12</c:v>
                </c:pt>
                <c:pt idx="22">
                  <c:v>12.4</c:v>
                </c:pt>
                <c:pt idx="23">
                  <c:v>9.1199999999999992</c:v>
                </c:pt>
                <c:pt idx="24">
                  <c:v>8.59</c:v>
                </c:pt>
                <c:pt idx="25">
                  <c:v>8.33</c:v>
                </c:pt>
                <c:pt idx="26">
                  <c:v>8.15</c:v>
                </c:pt>
                <c:pt idx="27">
                  <c:v>8.32</c:v>
                </c:pt>
                <c:pt idx="28">
                  <c:v>9.42</c:v>
                </c:pt>
                <c:pt idx="29">
                  <c:v>9.06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'Sep23'!$C$8:$AG$8</c:f>
              <c:numCache>
                <c:formatCode>0.0</c:formatCode>
                <c:ptCount val="31"/>
                <c:pt idx="0">
                  <c:v>61.064999999999998</c:v>
                </c:pt>
                <c:pt idx="1">
                  <c:v>62.099999999999994</c:v>
                </c:pt>
                <c:pt idx="2">
                  <c:v>54.854999999999997</c:v>
                </c:pt>
                <c:pt idx="3">
                  <c:v>61.064999999999998</c:v>
                </c:pt>
                <c:pt idx="4">
                  <c:v>61.064999999999998</c:v>
                </c:pt>
                <c:pt idx="5">
                  <c:v>60.029999999999994</c:v>
                </c:pt>
                <c:pt idx="6">
                  <c:v>57.959999999999994</c:v>
                </c:pt>
                <c:pt idx="7">
                  <c:v>53.819999999999993</c:v>
                </c:pt>
                <c:pt idx="8">
                  <c:v>55.889999999999993</c:v>
                </c:pt>
                <c:pt idx="9">
                  <c:v>56.924999999999997</c:v>
                </c:pt>
                <c:pt idx="10">
                  <c:v>56.924999999999997</c:v>
                </c:pt>
                <c:pt idx="11">
                  <c:v>44.504999999999995</c:v>
                </c:pt>
                <c:pt idx="12">
                  <c:v>11.385</c:v>
                </c:pt>
                <c:pt idx="13">
                  <c:v>24.839999999999996</c:v>
                </c:pt>
                <c:pt idx="14">
                  <c:v>25.874999999999996</c:v>
                </c:pt>
                <c:pt idx="15">
                  <c:v>41.4</c:v>
                </c:pt>
                <c:pt idx="16">
                  <c:v>45.54</c:v>
                </c:pt>
                <c:pt idx="17">
                  <c:v>5.1749999999999998</c:v>
                </c:pt>
                <c:pt idx="18">
                  <c:v>38.294999999999995</c:v>
                </c:pt>
                <c:pt idx="19">
                  <c:v>57.959999999999994</c:v>
                </c:pt>
                <c:pt idx="20">
                  <c:v>31.049999999999997</c:v>
                </c:pt>
                <c:pt idx="21">
                  <c:v>32.085000000000001</c:v>
                </c:pt>
                <c:pt idx="22">
                  <c:v>35.19</c:v>
                </c:pt>
                <c:pt idx="23">
                  <c:v>60.029999999999994</c:v>
                </c:pt>
                <c:pt idx="24">
                  <c:v>58.994999999999997</c:v>
                </c:pt>
                <c:pt idx="25">
                  <c:v>56.924999999999997</c:v>
                </c:pt>
                <c:pt idx="26">
                  <c:v>53.819999999999993</c:v>
                </c:pt>
                <c:pt idx="27">
                  <c:v>51.749999999999993</c:v>
                </c:pt>
                <c:pt idx="28">
                  <c:v>42.434999999999995</c:v>
                </c:pt>
                <c:pt idx="29">
                  <c:v>36.224999999999994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23056"/>
        <c:axId val="930823448"/>
        <c:axId val="828147384"/>
      </c:bar3DChart>
      <c:catAx>
        <c:axId val="93082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34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3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3056"/>
        <c:crosses val="autoZero"/>
        <c:crossBetween val="between"/>
      </c:valAx>
      <c:serAx>
        <c:axId val="8281473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344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'Okt23'!$C$3:$AG$3</c:f>
              <c:numCache>
                <c:formatCode>0.0</c:formatCode>
                <c:ptCount val="31"/>
                <c:pt idx="0">
                  <c:v>7.55</c:v>
                </c:pt>
                <c:pt idx="1">
                  <c:v>7.92</c:v>
                </c:pt>
                <c:pt idx="2">
                  <c:v>9.16</c:v>
                </c:pt>
                <c:pt idx="3">
                  <c:v>8.3000000000000007</c:v>
                </c:pt>
                <c:pt idx="4">
                  <c:v>8.85</c:v>
                </c:pt>
                <c:pt idx="5">
                  <c:v>8.81</c:v>
                </c:pt>
                <c:pt idx="6">
                  <c:v>10.3</c:v>
                </c:pt>
                <c:pt idx="7">
                  <c:v>7.42</c:v>
                </c:pt>
                <c:pt idx="8">
                  <c:v>7.45</c:v>
                </c:pt>
                <c:pt idx="9">
                  <c:v>8.23</c:v>
                </c:pt>
                <c:pt idx="10">
                  <c:v>7.58</c:v>
                </c:pt>
                <c:pt idx="11">
                  <c:v>7.5</c:v>
                </c:pt>
                <c:pt idx="12">
                  <c:v>7.32</c:v>
                </c:pt>
                <c:pt idx="13">
                  <c:v>10.6</c:v>
                </c:pt>
                <c:pt idx="14">
                  <c:v>10</c:v>
                </c:pt>
                <c:pt idx="15">
                  <c:v>8.26</c:v>
                </c:pt>
                <c:pt idx="16">
                  <c:v>8.27</c:v>
                </c:pt>
                <c:pt idx="17">
                  <c:v>10.4</c:v>
                </c:pt>
                <c:pt idx="18">
                  <c:v>9.9600000000000009</c:v>
                </c:pt>
                <c:pt idx="19">
                  <c:v>2.89</c:v>
                </c:pt>
                <c:pt idx="20">
                  <c:v>11.1</c:v>
                </c:pt>
                <c:pt idx="21">
                  <c:v>9.2799999999999994</c:v>
                </c:pt>
                <c:pt idx="22">
                  <c:v>6.92</c:v>
                </c:pt>
                <c:pt idx="23">
                  <c:v>1.32</c:v>
                </c:pt>
                <c:pt idx="24">
                  <c:v>9.8000000000000007</c:v>
                </c:pt>
                <c:pt idx="25">
                  <c:v>6.64</c:v>
                </c:pt>
                <c:pt idx="26">
                  <c:v>9.86</c:v>
                </c:pt>
                <c:pt idx="27">
                  <c:v>8.84</c:v>
                </c:pt>
                <c:pt idx="28">
                  <c:v>6.16</c:v>
                </c:pt>
                <c:pt idx="29">
                  <c:v>2.57</c:v>
                </c:pt>
                <c:pt idx="30">
                  <c:v>10.1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'Okt23'!$C$8:$AG$8</c:f>
              <c:numCache>
                <c:formatCode>0.0</c:formatCode>
                <c:ptCount val="31"/>
                <c:pt idx="0">
                  <c:v>47.61</c:v>
                </c:pt>
                <c:pt idx="1">
                  <c:v>51.749999999999993</c:v>
                </c:pt>
                <c:pt idx="2">
                  <c:v>38.294999999999995</c:v>
                </c:pt>
                <c:pt idx="3">
                  <c:v>41.4</c:v>
                </c:pt>
                <c:pt idx="4">
                  <c:v>45.54</c:v>
                </c:pt>
                <c:pt idx="5">
                  <c:v>46.574999999999996</c:v>
                </c:pt>
                <c:pt idx="6">
                  <c:v>48.644999999999996</c:v>
                </c:pt>
                <c:pt idx="7">
                  <c:v>46.574999999999996</c:v>
                </c:pt>
                <c:pt idx="8">
                  <c:v>46.574999999999996</c:v>
                </c:pt>
                <c:pt idx="9">
                  <c:v>41.4</c:v>
                </c:pt>
                <c:pt idx="10">
                  <c:v>47.61</c:v>
                </c:pt>
                <c:pt idx="11">
                  <c:v>41.4</c:v>
                </c:pt>
                <c:pt idx="12">
                  <c:v>46.574999999999996</c:v>
                </c:pt>
                <c:pt idx="13">
                  <c:v>22.77</c:v>
                </c:pt>
                <c:pt idx="14">
                  <c:v>24.839999999999996</c:v>
                </c:pt>
                <c:pt idx="15">
                  <c:v>42.434999999999995</c:v>
                </c:pt>
                <c:pt idx="16">
                  <c:v>37.26</c:v>
                </c:pt>
                <c:pt idx="17">
                  <c:v>19.664999999999999</c:v>
                </c:pt>
                <c:pt idx="18">
                  <c:v>14.489999999999998</c:v>
                </c:pt>
                <c:pt idx="19">
                  <c:v>2.0699999999999998</c:v>
                </c:pt>
                <c:pt idx="20">
                  <c:v>16.559999999999999</c:v>
                </c:pt>
                <c:pt idx="21">
                  <c:v>26.909999999999997</c:v>
                </c:pt>
                <c:pt idx="22">
                  <c:v>14.489999999999998</c:v>
                </c:pt>
                <c:pt idx="23">
                  <c:v>3.1049999999999995</c:v>
                </c:pt>
                <c:pt idx="24">
                  <c:v>11.385</c:v>
                </c:pt>
                <c:pt idx="25">
                  <c:v>7.2449999999999992</c:v>
                </c:pt>
                <c:pt idx="26">
                  <c:v>34.154999999999994</c:v>
                </c:pt>
                <c:pt idx="27">
                  <c:v>34.154999999999994</c:v>
                </c:pt>
                <c:pt idx="28">
                  <c:v>17.594999999999999</c:v>
                </c:pt>
                <c:pt idx="29">
                  <c:v>5.1749999999999998</c:v>
                </c:pt>
                <c:pt idx="30">
                  <c:v>16.559999999999999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14040"/>
        <c:axId val="930811296"/>
        <c:axId val="828149080"/>
      </c:bar3DChart>
      <c:catAx>
        <c:axId val="93081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12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1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4040"/>
        <c:crosses val="autoZero"/>
        <c:crossBetween val="between"/>
      </c:valAx>
      <c:serAx>
        <c:axId val="8281490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112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'Nov23'!$C$3:$AG$3</c:f>
              <c:numCache>
                <c:formatCode>0.0</c:formatCode>
                <c:ptCount val="31"/>
                <c:pt idx="0">
                  <c:v>2.65</c:v>
                </c:pt>
                <c:pt idx="1">
                  <c:v>4.1100000000000003</c:v>
                </c:pt>
                <c:pt idx="2">
                  <c:v>9.49</c:v>
                </c:pt>
                <c:pt idx="3">
                  <c:v>9.4499999999999993</c:v>
                </c:pt>
                <c:pt idx="4">
                  <c:v>8.92</c:v>
                </c:pt>
                <c:pt idx="5">
                  <c:v>9.27</c:v>
                </c:pt>
                <c:pt idx="6">
                  <c:v>6.6</c:v>
                </c:pt>
                <c:pt idx="7">
                  <c:v>7.29</c:v>
                </c:pt>
                <c:pt idx="8">
                  <c:v>4.09</c:v>
                </c:pt>
                <c:pt idx="9">
                  <c:v>9.85</c:v>
                </c:pt>
                <c:pt idx="10">
                  <c:v>8.9</c:v>
                </c:pt>
                <c:pt idx="11">
                  <c:v>3.46</c:v>
                </c:pt>
                <c:pt idx="12">
                  <c:v>1.31</c:v>
                </c:pt>
                <c:pt idx="13">
                  <c:v>1.07</c:v>
                </c:pt>
                <c:pt idx="14">
                  <c:v>8.64</c:v>
                </c:pt>
                <c:pt idx="15">
                  <c:v>6.9</c:v>
                </c:pt>
                <c:pt idx="16">
                  <c:v>5.57</c:v>
                </c:pt>
                <c:pt idx="17">
                  <c:v>3.46</c:v>
                </c:pt>
                <c:pt idx="18">
                  <c:v>1.43</c:v>
                </c:pt>
                <c:pt idx="19">
                  <c:v>6.21</c:v>
                </c:pt>
                <c:pt idx="20">
                  <c:v>5.9</c:v>
                </c:pt>
                <c:pt idx="21">
                  <c:v>6.97</c:v>
                </c:pt>
                <c:pt idx="22">
                  <c:v>5.71</c:v>
                </c:pt>
                <c:pt idx="23">
                  <c:v>7.28</c:v>
                </c:pt>
                <c:pt idx="24">
                  <c:v>1</c:v>
                </c:pt>
                <c:pt idx="25">
                  <c:v>5.9</c:v>
                </c:pt>
                <c:pt idx="26">
                  <c:v>2.31</c:v>
                </c:pt>
                <c:pt idx="27">
                  <c:v>5.65</c:v>
                </c:pt>
                <c:pt idx="28">
                  <c:v>5.31</c:v>
                </c:pt>
                <c:pt idx="29">
                  <c:v>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'Nov23'!$C$8:$AG$8</c:f>
              <c:numCache>
                <c:formatCode>0.0</c:formatCode>
                <c:ptCount val="31"/>
                <c:pt idx="0">
                  <c:v>9.3149999999999995</c:v>
                </c:pt>
                <c:pt idx="1">
                  <c:v>1.0349999999999999</c:v>
                </c:pt>
                <c:pt idx="2">
                  <c:v>22.77</c:v>
                </c:pt>
                <c:pt idx="3">
                  <c:v>7.2449999999999992</c:v>
                </c:pt>
                <c:pt idx="4">
                  <c:v>24.839999999999996</c:v>
                </c:pt>
                <c:pt idx="5">
                  <c:v>22.77</c:v>
                </c:pt>
                <c:pt idx="6">
                  <c:v>12.419999999999998</c:v>
                </c:pt>
                <c:pt idx="7">
                  <c:v>35.19</c:v>
                </c:pt>
                <c:pt idx="8">
                  <c:v>5.1749999999999998</c:v>
                </c:pt>
                <c:pt idx="9">
                  <c:v>20.7</c:v>
                </c:pt>
                <c:pt idx="10">
                  <c:v>19.664999999999999</c:v>
                </c:pt>
                <c:pt idx="11">
                  <c:v>5.1749999999999998</c:v>
                </c:pt>
                <c:pt idx="12">
                  <c:v>1.0349999999999999</c:v>
                </c:pt>
                <c:pt idx="13">
                  <c:v>1.0349999999999999</c:v>
                </c:pt>
                <c:pt idx="14">
                  <c:v>13.454999999999998</c:v>
                </c:pt>
                <c:pt idx="15">
                  <c:v>10.35</c:v>
                </c:pt>
                <c:pt idx="16">
                  <c:v>5.1749999999999998</c:v>
                </c:pt>
                <c:pt idx="17">
                  <c:v>5.1749999999999998</c:v>
                </c:pt>
                <c:pt idx="18">
                  <c:v>3.1049999999999995</c:v>
                </c:pt>
                <c:pt idx="19">
                  <c:v>6.2099999999999991</c:v>
                </c:pt>
                <c:pt idx="20">
                  <c:v>6.2099999999999991</c:v>
                </c:pt>
                <c:pt idx="21">
                  <c:v>5.1749999999999998</c:v>
                </c:pt>
                <c:pt idx="22">
                  <c:v>25.874999999999996</c:v>
                </c:pt>
                <c:pt idx="23">
                  <c:v>12.419999999999998</c:v>
                </c:pt>
                <c:pt idx="24">
                  <c:v>1.0349999999999999</c:v>
                </c:pt>
                <c:pt idx="25">
                  <c:v>16.559999999999999</c:v>
                </c:pt>
                <c:pt idx="26">
                  <c:v>5.1749999999999998</c:v>
                </c:pt>
                <c:pt idx="27">
                  <c:v>2.0699999999999998</c:v>
                </c:pt>
                <c:pt idx="28">
                  <c:v>20.7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12080"/>
        <c:axId val="930812864"/>
        <c:axId val="828159256"/>
      </c:bar3DChart>
      <c:catAx>
        <c:axId val="93081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286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1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2080"/>
        <c:crosses val="autoZero"/>
        <c:crossBetween val="between"/>
      </c:valAx>
      <c:serAx>
        <c:axId val="8281592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1286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2023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'Dez23'!$C$3:$AG$3</c:f>
              <c:numCache>
                <c:formatCode>0.0</c:formatCode>
                <c:ptCount val="31"/>
                <c:pt idx="0">
                  <c:v>0.55600000000000005</c:v>
                </c:pt>
                <c:pt idx="1">
                  <c:v>0</c:v>
                </c:pt>
                <c:pt idx="2">
                  <c:v>1E-3</c:v>
                </c:pt>
                <c:pt idx="3">
                  <c:v>0</c:v>
                </c:pt>
                <c:pt idx="4">
                  <c:v>0.09</c:v>
                </c:pt>
                <c:pt idx="5">
                  <c:v>2.4300000000000002</c:v>
                </c:pt>
                <c:pt idx="6">
                  <c:v>4.32</c:v>
                </c:pt>
                <c:pt idx="7">
                  <c:v>0.55800000000000005</c:v>
                </c:pt>
                <c:pt idx="8">
                  <c:v>2.66</c:v>
                </c:pt>
                <c:pt idx="9">
                  <c:v>4.93</c:v>
                </c:pt>
                <c:pt idx="10">
                  <c:v>3.25</c:v>
                </c:pt>
                <c:pt idx="11">
                  <c:v>1.08</c:v>
                </c:pt>
                <c:pt idx="12">
                  <c:v>5.69</c:v>
                </c:pt>
                <c:pt idx="13">
                  <c:v>0.92</c:v>
                </c:pt>
                <c:pt idx="14">
                  <c:v>4.34</c:v>
                </c:pt>
                <c:pt idx="15">
                  <c:v>4.25</c:v>
                </c:pt>
                <c:pt idx="16">
                  <c:v>0.72099999999999997</c:v>
                </c:pt>
                <c:pt idx="17">
                  <c:v>1.23</c:v>
                </c:pt>
                <c:pt idx="18">
                  <c:v>4.51</c:v>
                </c:pt>
                <c:pt idx="19">
                  <c:v>4.91</c:v>
                </c:pt>
                <c:pt idx="20">
                  <c:v>1.25</c:v>
                </c:pt>
                <c:pt idx="21">
                  <c:v>1.04</c:v>
                </c:pt>
                <c:pt idx="22">
                  <c:v>4.1500000000000004</c:v>
                </c:pt>
                <c:pt idx="23">
                  <c:v>5.0999999999999996</c:v>
                </c:pt>
                <c:pt idx="24">
                  <c:v>4.16</c:v>
                </c:pt>
                <c:pt idx="25">
                  <c:v>4.37</c:v>
                </c:pt>
                <c:pt idx="26">
                  <c:v>4.47</c:v>
                </c:pt>
                <c:pt idx="27">
                  <c:v>2.67</c:v>
                </c:pt>
                <c:pt idx="28">
                  <c:v>4.79</c:v>
                </c:pt>
                <c:pt idx="29">
                  <c:v>4.21</c:v>
                </c:pt>
                <c:pt idx="30">
                  <c:v>5.38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'Dez23'!$C$8:$AG$8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4.1399999999999997</c:v>
                </c:pt>
                <c:pt idx="6">
                  <c:v>14.489999999999998</c:v>
                </c:pt>
                <c:pt idx="7">
                  <c:v>1.0349999999999999</c:v>
                </c:pt>
                <c:pt idx="8">
                  <c:v>3.1049999999999995</c:v>
                </c:pt>
                <c:pt idx="9">
                  <c:v>5.1749999999999998</c:v>
                </c:pt>
                <c:pt idx="10">
                  <c:v>2.0699999999999998</c:v>
                </c:pt>
                <c:pt idx="11">
                  <c:v>1.0349999999999999</c:v>
                </c:pt>
                <c:pt idx="12">
                  <c:v>3.1049999999999995</c:v>
                </c:pt>
                <c:pt idx="13">
                  <c:v>2.0699999999999998</c:v>
                </c:pt>
                <c:pt idx="14">
                  <c:v>15.524999999999999</c:v>
                </c:pt>
                <c:pt idx="15">
                  <c:v>15.524999999999999</c:v>
                </c:pt>
                <c:pt idx="16">
                  <c:v>2.0699999999999998</c:v>
                </c:pt>
                <c:pt idx="17">
                  <c:v>4.1399999999999997</c:v>
                </c:pt>
                <c:pt idx="18">
                  <c:v>11.385</c:v>
                </c:pt>
                <c:pt idx="19">
                  <c:v>5.1749999999999998</c:v>
                </c:pt>
                <c:pt idx="20">
                  <c:v>1.0349999999999999</c:v>
                </c:pt>
                <c:pt idx="21">
                  <c:v>1.0349999999999999</c:v>
                </c:pt>
                <c:pt idx="22">
                  <c:v>14.489999999999998</c:v>
                </c:pt>
                <c:pt idx="23">
                  <c:v>9.3149999999999995</c:v>
                </c:pt>
                <c:pt idx="24">
                  <c:v>15.524999999999999</c:v>
                </c:pt>
                <c:pt idx="25">
                  <c:v>13.454999999999998</c:v>
                </c:pt>
                <c:pt idx="26">
                  <c:v>15.524999999999999</c:v>
                </c:pt>
                <c:pt idx="27">
                  <c:v>5.1749999999999998</c:v>
                </c:pt>
                <c:pt idx="28">
                  <c:v>8.2799999999999994</c:v>
                </c:pt>
                <c:pt idx="29">
                  <c:v>15.524999999999999</c:v>
                </c:pt>
                <c:pt idx="30">
                  <c:v>7.2449999999999992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13648"/>
        <c:axId val="930815216"/>
        <c:axId val="828164768"/>
      </c:bar3DChart>
      <c:catAx>
        <c:axId val="9308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52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1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3648"/>
        <c:crosses val="autoZero"/>
        <c:crossBetween val="between"/>
      </c:valAx>
      <c:serAx>
        <c:axId val="82816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1521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'Jan24'!$C$3:$AG$3</c:f>
              <c:numCache>
                <c:formatCode>0.0</c:formatCode>
                <c:ptCount val="31"/>
                <c:pt idx="0">
                  <c:v>5.88</c:v>
                </c:pt>
                <c:pt idx="1">
                  <c:v>1.91</c:v>
                </c:pt>
                <c:pt idx="2">
                  <c:v>6.03</c:v>
                </c:pt>
                <c:pt idx="3">
                  <c:v>6.7</c:v>
                </c:pt>
                <c:pt idx="4">
                  <c:v>0.47</c:v>
                </c:pt>
                <c:pt idx="5">
                  <c:v>1.28</c:v>
                </c:pt>
                <c:pt idx="6">
                  <c:v>3.88</c:v>
                </c:pt>
                <c:pt idx="7">
                  <c:v>0.01</c:v>
                </c:pt>
                <c:pt idx="8">
                  <c:v>1.06</c:v>
                </c:pt>
                <c:pt idx="9">
                  <c:v>2.97</c:v>
                </c:pt>
                <c:pt idx="10">
                  <c:v>0.77200000000000002</c:v>
                </c:pt>
                <c:pt idx="11">
                  <c:v>2.7</c:v>
                </c:pt>
                <c:pt idx="12">
                  <c:v>5.2</c:v>
                </c:pt>
                <c:pt idx="13">
                  <c:v>5.33</c:v>
                </c:pt>
                <c:pt idx="14">
                  <c:v>6.82</c:v>
                </c:pt>
                <c:pt idx="15">
                  <c:v>5.9</c:v>
                </c:pt>
                <c:pt idx="16">
                  <c:v>3.72</c:v>
                </c:pt>
                <c:pt idx="17">
                  <c:v>1.38</c:v>
                </c:pt>
                <c:pt idx="18">
                  <c:v>1.1100000000000001</c:v>
                </c:pt>
                <c:pt idx="19">
                  <c:v>4.75</c:v>
                </c:pt>
                <c:pt idx="20">
                  <c:v>4.83</c:v>
                </c:pt>
                <c:pt idx="21">
                  <c:v>7.13</c:v>
                </c:pt>
                <c:pt idx="22">
                  <c:v>7.4</c:v>
                </c:pt>
                <c:pt idx="23">
                  <c:v>4.46</c:v>
                </c:pt>
                <c:pt idx="24">
                  <c:v>6.65</c:v>
                </c:pt>
                <c:pt idx="25">
                  <c:v>2.59</c:v>
                </c:pt>
                <c:pt idx="26">
                  <c:v>7.86</c:v>
                </c:pt>
                <c:pt idx="27">
                  <c:v>6.98</c:v>
                </c:pt>
                <c:pt idx="28">
                  <c:v>6.82</c:v>
                </c:pt>
                <c:pt idx="29">
                  <c:v>7.29</c:v>
                </c:pt>
                <c:pt idx="30">
                  <c:v>7.19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'Jan24'!$C$8:$AG$8</c:f>
              <c:numCache>
                <c:formatCode>0.0</c:formatCode>
                <c:ptCount val="31"/>
                <c:pt idx="0">
                  <c:v>14.489999999999998</c:v>
                </c:pt>
                <c:pt idx="1">
                  <c:v>3.1049999999999995</c:v>
                </c:pt>
                <c:pt idx="2">
                  <c:v>13.454999999999998</c:v>
                </c:pt>
                <c:pt idx="3">
                  <c:v>12.419999999999998</c:v>
                </c:pt>
                <c:pt idx="4">
                  <c:v>1.0349999999999999</c:v>
                </c:pt>
                <c:pt idx="5">
                  <c:v>1.0349999999999999</c:v>
                </c:pt>
                <c:pt idx="6">
                  <c:v>7.2449999999999992</c:v>
                </c:pt>
                <c:pt idx="7">
                  <c:v>0</c:v>
                </c:pt>
                <c:pt idx="8">
                  <c:v>2.0699999999999998</c:v>
                </c:pt>
                <c:pt idx="9">
                  <c:v>6.2099999999999991</c:v>
                </c:pt>
                <c:pt idx="10">
                  <c:v>2.0699999999999998</c:v>
                </c:pt>
                <c:pt idx="11">
                  <c:v>6.2099999999999991</c:v>
                </c:pt>
                <c:pt idx="12">
                  <c:v>10.35</c:v>
                </c:pt>
                <c:pt idx="13">
                  <c:v>5.1749999999999998</c:v>
                </c:pt>
                <c:pt idx="14">
                  <c:v>4.1399999999999997</c:v>
                </c:pt>
                <c:pt idx="15">
                  <c:v>16.559999999999999</c:v>
                </c:pt>
                <c:pt idx="16">
                  <c:v>5.1749999999999998</c:v>
                </c:pt>
                <c:pt idx="17">
                  <c:v>3.1049999999999995</c:v>
                </c:pt>
                <c:pt idx="18">
                  <c:v>1.0349999999999999</c:v>
                </c:pt>
                <c:pt idx="19">
                  <c:v>20.7</c:v>
                </c:pt>
                <c:pt idx="20">
                  <c:v>14.489999999999998</c:v>
                </c:pt>
                <c:pt idx="21">
                  <c:v>5.1749999999999998</c:v>
                </c:pt>
                <c:pt idx="22">
                  <c:v>11.385</c:v>
                </c:pt>
                <c:pt idx="23">
                  <c:v>8.2799999999999994</c:v>
                </c:pt>
                <c:pt idx="24">
                  <c:v>21.734999999999999</c:v>
                </c:pt>
                <c:pt idx="25">
                  <c:v>4.1399999999999997</c:v>
                </c:pt>
                <c:pt idx="26">
                  <c:v>30.014999999999997</c:v>
                </c:pt>
                <c:pt idx="27">
                  <c:v>31.049999999999997</c:v>
                </c:pt>
                <c:pt idx="28">
                  <c:v>27.944999999999997</c:v>
                </c:pt>
                <c:pt idx="29">
                  <c:v>19.664999999999999</c:v>
                </c:pt>
                <c:pt idx="30">
                  <c:v>26.909999999999997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16000"/>
        <c:axId val="930816784"/>
        <c:axId val="828167312"/>
      </c:bar3DChart>
      <c:catAx>
        <c:axId val="93081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678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1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6000"/>
        <c:crosses val="autoZero"/>
        <c:crossBetween val="between"/>
      </c:valAx>
      <c:serAx>
        <c:axId val="82816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1678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'Feb24'!$C$3:$AG$3</c:f>
              <c:numCache>
                <c:formatCode>0.0</c:formatCode>
                <c:ptCount val="31"/>
                <c:pt idx="0">
                  <c:v>0.92300000000000004</c:v>
                </c:pt>
                <c:pt idx="1">
                  <c:v>7.29</c:v>
                </c:pt>
                <c:pt idx="2">
                  <c:v>7.33</c:v>
                </c:pt>
                <c:pt idx="3">
                  <c:v>7.36</c:v>
                </c:pt>
                <c:pt idx="4">
                  <c:v>7.44</c:v>
                </c:pt>
                <c:pt idx="5">
                  <c:v>6.7</c:v>
                </c:pt>
                <c:pt idx="6">
                  <c:v>9.2100000000000009</c:v>
                </c:pt>
                <c:pt idx="7">
                  <c:v>6.31</c:v>
                </c:pt>
                <c:pt idx="8">
                  <c:v>1.46</c:v>
                </c:pt>
                <c:pt idx="9">
                  <c:v>4.43</c:v>
                </c:pt>
                <c:pt idx="10">
                  <c:v>10.199999999999999</c:v>
                </c:pt>
                <c:pt idx="11">
                  <c:v>7.5</c:v>
                </c:pt>
                <c:pt idx="12">
                  <c:v>7.76</c:v>
                </c:pt>
                <c:pt idx="13">
                  <c:v>9.01</c:v>
                </c:pt>
                <c:pt idx="14">
                  <c:v>7.19</c:v>
                </c:pt>
                <c:pt idx="15">
                  <c:v>7.31</c:v>
                </c:pt>
                <c:pt idx="16">
                  <c:v>9.48</c:v>
                </c:pt>
                <c:pt idx="17">
                  <c:v>4.47</c:v>
                </c:pt>
                <c:pt idx="18">
                  <c:v>10.7</c:v>
                </c:pt>
                <c:pt idx="19">
                  <c:v>9.31</c:v>
                </c:pt>
                <c:pt idx="20">
                  <c:v>5.79</c:v>
                </c:pt>
                <c:pt idx="21">
                  <c:v>1.6</c:v>
                </c:pt>
                <c:pt idx="22">
                  <c:v>8.86</c:v>
                </c:pt>
                <c:pt idx="23">
                  <c:v>10.3</c:v>
                </c:pt>
                <c:pt idx="24">
                  <c:v>8.44</c:v>
                </c:pt>
                <c:pt idx="25">
                  <c:v>3.63</c:v>
                </c:pt>
                <c:pt idx="26">
                  <c:v>2.96</c:v>
                </c:pt>
                <c:pt idx="27">
                  <c:v>2.29</c:v>
                </c:pt>
                <c:pt idx="28">
                  <c:v>9.5299999999999994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'Feb24'!$C$8:$AG$8</c:f>
              <c:numCache>
                <c:formatCode>0.0</c:formatCode>
                <c:ptCount val="31"/>
                <c:pt idx="0">
                  <c:v>1.0349999999999999</c:v>
                </c:pt>
                <c:pt idx="1">
                  <c:v>9.3149999999999995</c:v>
                </c:pt>
                <c:pt idx="2">
                  <c:v>36.224999999999994</c:v>
                </c:pt>
                <c:pt idx="3">
                  <c:v>36.224999999999994</c:v>
                </c:pt>
                <c:pt idx="4">
                  <c:v>34.154999999999994</c:v>
                </c:pt>
                <c:pt idx="5">
                  <c:v>33.119999999999997</c:v>
                </c:pt>
                <c:pt idx="6">
                  <c:v>24.839999999999996</c:v>
                </c:pt>
                <c:pt idx="7">
                  <c:v>14.489999999999998</c:v>
                </c:pt>
                <c:pt idx="8">
                  <c:v>3.1049999999999995</c:v>
                </c:pt>
                <c:pt idx="9">
                  <c:v>7.2449999999999992</c:v>
                </c:pt>
                <c:pt idx="10">
                  <c:v>18.63</c:v>
                </c:pt>
                <c:pt idx="11">
                  <c:v>17.594999999999999</c:v>
                </c:pt>
                <c:pt idx="12">
                  <c:v>42.434999999999995</c:v>
                </c:pt>
                <c:pt idx="13">
                  <c:v>24.839999999999996</c:v>
                </c:pt>
                <c:pt idx="14">
                  <c:v>20.7</c:v>
                </c:pt>
                <c:pt idx="15">
                  <c:v>36.224999999999994</c:v>
                </c:pt>
                <c:pt idx="16">
                  <c:v>22.77</c:v>
                </c:pt>
                <c:pt idx="17">
                  <c:v>13.454999999999998</c:v>
                </c:pt>
                <c:pt idx="18">
                  <c:v>12.419999999999998</c:v>
                </c:pt>
                <c:pt idx="19">
                  <c:v>17.594999999999999</c:v>
                </c:pt>
                <c:pt idx="20">
                  <c:v>25.874999999999996</c:v>
                </c:pt>
                <c:pt idx="21">
                  <c:v>3.1049999999999995</c:v>
                </c:pt>
                <c:pt idx="22">
                  <c:v>47.61</c:v>
                </c:pt>
                <c:pt idx="23">
                  <c:v>33.119999999999997</c:v>
                </c:pt>
                <c:pt idx="24">
                  <c:v>48.644999999999996</c:v>
                </c:pt>
                <c:pt idx="25">
                  <c:v>10.35</c:v>
                </c:pt>
                <c:pt idx="26">
                  <c:v>4.1399999999999997</c:v>
                </c:pt>
                <c:pt idx="27">
                  <c:v>4.1399999999999997</c:v>
                </c:pt>
                <c:pt idx="28">
                  <c:v>36.224999999999994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17568"/>
        <c:axId val="930817960"/>
        <c:axId val="828163920"/>
      </c:bar3DChart>
      <c:catAx>
        <c:axId val="93081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796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17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17568"/>
        <c:crosses val="autoZero"/>
        <c:crossBetween val="between"/>
      </c:valAx>
      <c:serAx>
        <c:axId val="82816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1796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'Mar24'!$C$3:$AG$3</c:f>
              <c:numCache>
                <c:formatCode>0.0</c:formatCode>
                <c:ptCount val="31"/>
                <c:pt idx="0">
                  <c:v>2.31</c:v>
                </c:pt>
                <c:pt idx="1">
                  <c:v>9.5399999999999991</c:v>
                </c:pt>
                <c:pt idx="2">
                  <c:v>11.5</c:v>
                </c:pt>
                <c:pt idx="3">
                  <c:v>9.39</c:v>
                </c:pt>
                <c:pt idx="4">
                  <c:v>10</c:v>
                </c:pt>
                <c:pt idx="5">
                  <c:v>2.15</c:v>
                </c:pt>
                <c:pt idx="6">
                  <c:v>10.3</c:v>
                </c:pt>
                <c:pt idx="7">
                  <c:v>10.7</c:v>
                </c:pt>
                <c:pt idx="8">
                  <c:v>8.81</c:v>
                </c:pt>
                <c:pt idx="9">
                  <c:v>2.84</c:v>
                </c:pt>
                <c:pt idx="10">
                  <c:v>10.5</c:v>
                </c:pt>
                <c:pt idx="11">
                  <c:v>7.43</c:v>
                </c:pt>
                <c:pt idx="12">
                  <c:v>9.4</c:v>
                </c:pt>
                <c:pt idx="13">
                  <c:v>9.41</c:v>
                </c:pt>
                <c:pt idx="14">
                  <c:v>12</c:v>
                </c:pt>
                <c:pt idx="15">
                  <c:v>12.5</c:v>
                </c:pt>
                <c:pt idx="16">
                  <c:v>7.29</c:v>
                </c:pt>
                <c:pt idx="17">
                  <c:v>0</c:v>
                </c:pt>
                <c:pt idx="18">
                  <c:v>0</c:v>
                </c:pt>
                <c:pt idx="19">
                  <c:v>8.9</c:v>
                </c:pt>
                <c:pt idx="20">
                  <c:v>11.2</c:v>
                </c:pt>
                <c:pt idx="21">
                  <c:v>9.68</c:v>
                </c:pt>
                <c:pt idx="22">
                  <c:v>12.9</c:v>
                </c:pt>
                <c:pt idx="23">
                  <c:v>13.3</c:v>
                </c:pt>
                <c:pt idx="24">
                  <c:v>9.42</c:v>
                </c:pt>
                <c:pt idx="25">
                  <c:v>10.199999999999999</c:v>
                </c:pt>
                <c:pt idx="26">
                  <c:v>1.39</c:v>
                </c:pt>
                <c:pt idx="27">
                  <c:v>10.9</c:v>
                </c:pt>
                <c:pt idx="28">
                  <c:v>10.1</c:v>
                </c:pt>
                <c:pt idx="29">
                  <c:v>8.9499999999999993</c:v>
                </c:pt>
                <c:pt idx="30">
                  <c:v>11.1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'Mar24'!$C$8:$AG$8</c:f>
              <c:numCache>
                <c:formatCode>0.0</c:formatCode>
                <c:ptCount val="31"/>
                <c:pt idx="0">
                  <c:v>8.2799999999999994</c:v>
                </c:pt>
                <c:pt idx="1">
                  <c:v>38.294999999999995</c:v>
                </c:pt>
                <c:pt idx="2">
                  <c:v>31.049999999999997</c:v>
                </c:pt>
                <c:pt idx="3">
                  <c:v>18.63</c:v>
                </c:pt>
                <c:pt idx="4">
                  <c:v>13.454999999999998</c:v>
                </c:pt>
                <c:pt idx="5">
                  <c:v>8.2799999999999994</c:v>
                </c:pt>
                <c:pt idx="6">
                  <c:v>25.874999999999996</c:v>
                </c:pt>
                <c:pt idx="7">
                  <c:v>30.014999999999997</c:v>
                </c:pt>
                <c:pt idx="8">
                  <c:v>25.874999999999996</c:v>
                </c:pt>
                <c:pt idx="9">
                  <c:v>7.2449999999999992</c:v>
                </c:pt>
                <c:pt idx="10">
                  <c:v>38.294999999999995</c:v>
                </c:pt>
                <c:pt idx="11">
                  <c:v>12.419999999999998</c:v>
                </c:pt>
                <c:pt idx="12">
                  <c:v>24.839999999999996</c:v>
                </c:pt>
                <c:pt idx="13">
                  <c:v>53.819999999999993</c:v>
                </c:pt>
                <c:pt idx="14">
                  <c:v>21.734999999999999</c:v>
                </c:pt>
                <c:pt idx="15">
                  <c:v>34.154999999999994</c:v>
                </c:pt>
                <c:pt idx="16">
                  <c:v>15.524999999999999</c:v>
                </c:pt>
                <c:pt idx="17">
                  <c:v>0</c:v>
                </c:pt>
                <c:pt idx="18">
                  <c:v>0</c:v>
                </c:pt>
                <c:pt idx="19">
                  <c:v>35.19</c:v>
                </c:pt>
                <c:pt idx="20">
                  <c:v>31.049999999999997</c:v>
                </c:pt>
                <c:pt idx="21">
                  <c:v>45.54</c:v>
                </c:pt>
                <c:pt idx="22">
                  <c:v>33.119999999999997</c:v>
                </c:pt>
                <c:pt idx="23">
                  <c:v>33.119999999999997</c:v>
                </c:pt>
                <c:pt idx="24">
                  <c:v>62.099999999999994</c:v>
                </c:pt>
                <c:pt idx="25">
                  <c:v>42.434999999999995</c:v>
                </c:pt>
                <c:pt idx="26">
                  <c:v>5.1749999999999998</c:v>
                </c:pt>
                <c:pt idx="27">
                  <c:v>39.33</c:v>
                </c:pt>
                <c:pt idx="28">
                  <c:v>36.224999999999994</c:v>
                </c:pt>
                <c:pt idx="29">
                  <c:v>15.524999999999999</c:v>
                </c:pt>
                <c:pt idx="30">
                  <c:v>39.33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32856"/>
        <c:axId val="930835208"/>
        <c:axId val="828165192"/>
      </c:bar3DChart>
      <c:catAx>
        <c:axId val="93083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520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35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2856"/>
        <c:crosses val="autoZero"/>
        <c:crossBetween val="between"/>
      </c:valAx>
      <c:serAx>
        <c:axId val="828165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3520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'Okt13'!$A$3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'Okt13'!$C$3:$AG$3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6.4539999999999997</c:v>
                </c:pt>
                <c:pt idx="6">
                  <c:v>4.9269999999999996</c:v>
                </c:pt>
                <c:pt idx="7">
                  <c:v>3.1139999999999999</c:v>
                </c:pt>
                <c:pt idx="8">
                  <c:v>3.6549999999999998</c:v>
                </c:pt>
                <c:pt idx="9">
                  <c:v>4.0780000000000003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7.4429999999999996</c:v>
                </c:pt>
                <c:pt idx="15">
                  <c:v>10</c:v>
                </c:pt>
                <c:pt idx="16">
                  <c:v>9.7989999999999995</c:v>
                </c:pt>
                <c:pt idx="17">
                  <c:v>9.9559999999999995</c:v>
                </c:pt>
                <c:pt idx="18">
                  <c:v>9.4429999999999996</c:v>
                </c:pt>
                <c:pt idx="19">
                  <c:v>2.266</c:v>
                </c:pt>
                <c:pt idx="20">
                  <c:v>10</c:v>
                </c:pt>
                <c:pt idx="21">
                  <c:v>9.8339999999999996</c:v>
                </c:pt>
                <c:pt idx="22">
                  <c:v>2.3740000000000001</c:v>
                </c:pt>
                <c:pt idx="23">
                  <c:v>9.6379999999999999</c:v>
                </c:pt>
                <c:pt idx="24">
                  <c:v>9.4429999999999996</c:v>
                </c:pt>
                <c:pt idx="25">
                  <c:v>8.9459999999999997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8.6319999999999997</c:v>
                </c:pt>
              </c:numCache>
            </c:numRef>
          </c:val>
        </c:ser>
        <c:ser>
          <c:idx val="0"/>
          <c:order val="1"/>
          <c:tx>
            <c:strRef>
              <c:f>'Okt13'!$A$4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'Okt13'!$C$4:$AG$4</c:f>
              <c:numCache>
                <c:formatCode>0.0</c:formatCode>
                <c:ptCount val="31"/>
                <c:pt idx="0">
                  <c:v>26.4</c:v>
                </c:pt>
                <c:pt idx="1">
                  <c:v>49.1</c:v>
                </c:pt>
                <c:pt idx="2">
                  <c:v>27.8</c:v>
                </c:pt>
                <c:pt idx="3">
                  <c:v>24.5</c:v>
                </c:pt>
                <c:pt idx="4">
                  <c:v>21</c:v>
                </c:pt>
                <c:pt idx="5">
                  <c:v>19.2</c:v>
                </c:pt>
                <c:pt idx="6">
                  <c:v>17.7</c:v>
                </c:pt>
                <c:pt idx="7">
                  <c:v>13.9</c:v>
                </c:pt>
                <c:pt idx="8">
                  <c:v>14.4</c:v>
                </c:pt>
                <c:pt idx="9">
                  <c:v>6.5</c:v>
                </c:pt>
                <c:pt idx="10">
                  <c:v>21.6</c:v>
                </c:pt>
                <c:pt idx="11">
                  <c:v>39.299999999999997</c:v>
                </c:pt>
                <c:pt idx="12">
                  <c:v>53.6</c:v>
                </c:pt>
                <c:pt idx="13">
                  <c:v>23.6</c:v>
                </c:pt>
                <c:pt idx="14">
                  <c:v>17.8</c:v>
                </c:pt>
                <c:pt idx="15">
                  <c:v>32.9</c:v>
                </c:pt>
                <c:pt idx="16">
                  <c:v>58.4</c:v>
                </c:pt>
                <c:pt idx="17">
                  <c:v>53.2</c:v>
                </c:pt>
                <c:pt idx="18">
                  <c:v>53.7</c:v>
                </c:pt>
                <c:pt idx="19">
                  <c:v>7.1</c:v>
                </c:pt>
                <c:pt idx="20">
                  <c:v>46.6</c:v>
                </c:pt>
                <c:pt idx="21">
                  <c:v>27.4</c:v>
                </c:pt>
                <c:pt idx="22">
                  <c:v>4.3</c:v>
                </c:pt>
                <c:pt idx="23">
                  <c:v>50.1</c:v>
                </c:pt>
                <c:pt idx="24">
                  <c:v>23.9</c:v>
                </c:pt>
                <c:pt idx="25">
                  <c:v>41.2</c:v>
                </c:pt>
                <c:pt idx="26">
                  <c:v>12</c:v>
                </c:pt>
                <c:pt idx="27">
                  <c:v>47</c:v>
                </c:pt>
                <c:pt idx="28">
                  <c:v>19.3</c:v>
                </c:pt>
                <c:pt idx="29">
                  <c:v>16.5</c:v>
                </c:pt>
                <c:pt idx="30">
                  <c:v>46.8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26520"/>
        <c:axId val="895728088"/>
        <c:axId val="913204160"/>
      </c:bar3DChart>
      <c:catAx>
        <c:axId val="89572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808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2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6520"/>
        <c:crosses val="autoZero"/>
        <c:crossBetween val="between"/>
      </c:valAx>
      <c:serAx>
        <c:axId val="91320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2808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'Apr24'!$C$3:$AG$3</c:f>
              <c:numCache>
                <c:formatCode>0.0</c:formatCode>
                <c:ptCount val="31"/>
                <c:pt idx="0">
                  <c:v>13.5</c:v>
                </c:pt>
                <c:pt idx="1">
                  <c:v>11.6</c:v>
                </c:pt>
                <c:pt idx="2">
                  <c:v>5.21</c:v>
                </c:pt>
                <c:pt idx="3">
                  <c:v>11.4</c:v>
                </c:pt>
                <c:pt idx="4">
                  <c:v>10.4</c:v>
                </c:pt>
                <c:pt idx="5">
                  <c:v>9.44</c:v>
                </c:pt>
                <c:pt idx="6">
                  <c:v>8.14</c:v>
                </c:pt>
                <c:pt idx="7">
                  <c:v>9.0399999999999991</c:v>
                </c:pt>
                <c:pt idx="8">
                  <c:v>1.61</c:v>
                </c:pt>
                <c:pt idx="9">
                  <c:v>14.4</c:v>
                </c:pt>
                <c:pt idx="10">
                  <c:v>9.06</c:v>
                </c:pt>
                <c:pt idx="11">
                  <c:v>9.02</c:v>
                </c:pt>
                <c:pt idx="12">
                  <c:v>9.27</c:v>
                </c:pt>
                <c:pt idx="13">
                  <c:v>8.93</c:v>
                </c:pt>
                <c:pt idx="14">
                  <c:v>11.3</c:v>
                </c:pt>
                <c:pt idx="15">
                  <c:v>13.6</c:v>
                </c:pt>
                <c:pt idx="16">
                  <c:v>11.9</c:v>
                </c:pt>
                <c:pt idx="17">
                  <c:v>11.5</c:v>
                </c:pt>
                <c:pt idx="18">
                  <c:v>2.67</c:v>
                </c:pt>
                <c:pt idx="19">
                  <c:v>13.9</c:v>
                </c:pt>
                <c:pt idx="20">
                  <c:v>7.46</c:v>
                </c:pt>
                <c:pt idx="21">
                  <c:v>7.78</c:v>
                </c:pt>
                <c:pt idx="22">
                  <c:v>13.9</c:v>
                </c:pt>
                <c:pt idx="23">
                  <c:v>13.3</c:v>
                </c:pt>
                <c:pt idx="24">
                  <c:v>14.3</c:v>
                </c:pt>
                <c:pt idx="25">
                  <c:v>13.1</c:v>
                </c:pt>
                <c:pt idx="26">
                  <c:v>11.7</c:v>
                </c:pt>
                <c:pt idx="27">
                  <c:v>5.91</c:v>
                </c:pt>
                <c:pt idx="28">
                  <c:v>12.2</c:v>
                </c:pt>
                <c:pt idx="29">
                  <c:v>9.1199999999999992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'Apr24'!$C$8:$AG$8</c:f>
              <c:numCache>
                <c:formatCode>0.0</c:formatCode>
                <c:ptCount val="31"/>
                <c:pt idx="0">
                  <c:v>34.154999999999994</c:v>
                </c:pt>
                <c:pt idx="1">
                  <c:v>53.819999999999993</c:v>
                </c:pt>
                <c:pt idx="2">
                  <c:v>15.524999999999999</c:v>
                </c:pt>
                <c:pt idx="3">
                  <c:v>37.26</c:v>
                </c:pt>
                <c:pt idx="4">
                  <c:v>54.854999999999997</c:v>
                </c:pt>
                <c:pt idx="5">
                  <c:v>61.064999999999998</c:v>
                </c:pt>
                <c:pt idx="6">
                  <c:v>28.979999999999997</c:v>
                </c:pt>
                <c:pt idx="7">
                  <c:v>37.26</c:v>
                </c:pt>
                <c:pt idx="8">
                  <c:v>4.1399999999999997</c:v>
                </c:pt>
                <c:pt idx="9">
                  <c:v>33.119999999999997</c:v>
                </c:pt>
                <c:pt idx="10">
                  <c:v>66.239999999999995</c:v>
                </c:pt>
                <c:pt idx="11">
                  <c:v>64.17</c:v>
                </c:pt>
                <c:pt idx="12">
                  <c:v>64.17</c:v>
                </c:pt>
                <c:pt idx="13">
                  <c:v>66.239999999999995</c:v>
                </c:pt>
                <c:pt idx="14">
                  <c:v>32.085000000000001</c:v>
                </c:pt>
                <c:pt idx="15">
                  <c:v>39.33</c:v>
                </c:pt>
                <c:pt idx="16">
                  <c:v>22.77</c:v>
                </c:pt>
                <c:pt idx="17">
                  <c:v>28.979999999999997</c:v>
                </c:pt>
                <c:pt idx="18">
                  <c:v>11.385</c:v>
                </c:pt>
                <c:pt idx="19">
                  <c:v>30.014999999999997</c:v>
                </c:pt>
                <c:pt idx="20">
                  <c:v>13.454999999999998</c:v>
                </c:pt>
                <c:pt idx="21">
                  <c:v>13.454999999999998</c:v>
                </c:pt>
                <c:pt idx="22">
                  <c:v>32.085000000000001</c:v>
                </c:pt>
                <c:pt idx="23">
                  <c:v>38.294999999999995</c:v>
                </c:pt>
                <c:pt idx="24">
                  <c:v>47.61</c:v>
                </c:pt>
                <c:pt idx="25">
                  <c:v>46.574999999999996</c:v>
                </c:pt>
                <c:pt idx="26">
                  <c:v>70.38</c:v>
                </c:pt>
                <c:pt idx="27">
                  <c:v>14.489999999999998</c:v>
                </c:pt>
                <c:pt idx="28">
                  <c:v>49.679999999999993</c:v>
                </c:pt>
                <c:pt idx="29">
                  <c:v>53.819999999999993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31288"/>
        <c:axId val="930825016"/>
        <c:axId val="828159680"/>
      </c:bar3DChart>
      <c:catAx>
        <c:axId val="93083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50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5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1288"/>
        <c:crosses val="autoZero"/>
        <c:crossBetween val="between"/>
      </c:valAx>
      <c:serAx>
        <c:axId val="82815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501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'Mai24'!$C$3:$AG$3</c:f>
              <c:numCache>
                <c:formatCode>0.0</c:formatCode>
                <c:ptCount val="31"/>
                <c:pt idx="0">
                  <c:v>10.1</c:v>
                </c:pt>
                <c:pt idx="1">
                  <c:v>3.84</c:v>
                </c:pt>
                <c:pt idx="2">
                  <c:v>14.4</c:v>
                </c:pt>
                <c:pt idx="3">
                  <c:v>12.3</c:v>
                </c:pt>
                <c:pt idx="4">
                  <c:v>13.2</c:v>
                </c:pt>
                <c:pt idx="5">
                  <c:v>2.35</c:v>
                </c:pt>
                <c:pt idx="6">
                  <c:v>2.58</c:v>
                </c:pt>
                <c:pt idx="7">
                  <c:v>4.9000000000000004</c:v>
                </c:pt>
                <c:pt idx="8">
                  <c:v>11.9</c:v>
                </c:pt>
                <c:pt idx="9">
                  <c:v>9.0399999999999991</c:v>
                </c:pt>
                <c:pt idx="10">
                  <c:v>9.1199999999999992</c:v>
                </c:pt>
                <c:pt idx="11">
                  <c:v>12.1</c:v>
                </c:pt>
                <c:pt idx="12">
                  <c:v>12.5</c:v>
                </c:pt>
                <c:pt idx="13">
                  <c:v>8.91</c:v>
                </c:pt>
                <c:pt idx="14">
                  <c:v>11.4</c:v>
                </c:pt>
                <c:pt idx="15">
                  <c:v>9.5399999999999991</c:v>
                </c:pt>
                <c:pt idx="16">
                  <c:v>13.2</c:v>
                </c:pt>
                <c:pt idx="17">
                  <c:v>13.1</c:v>
                </c:pt>
                <c:pt idx="18">
                  <c:v>12.7</c:v>
                </c:pt>
                <c:pt idx="19">
                  <c:v>11.2</c:v>
                </c:pt>
                <c:pt idx="20">
                  <c:v>12.2</c:v>
                </c:pt>
                <c:pt idx="21">
                  <c:v>13.4</c:v>
                </c:pt>
                <c:pt idx="22">
                  <c:v>8.32</c:v>
                </c:pt>
                <c:pt idx="23">
                  <c:v>13.3</c:v>
                </c:pt>
                <c:pt idx="24">
                  <c:v>12.2</c:v>
                </c:pt>
                <c:pt idx="25">
                  <c:v>9.84</c:v>
                </c:pt>
                <c:pt idx="26">
                  <c:v>12.7</c:v>
                </c:pt>
                <c:pt idx="27">
                  <c:v>12.9</c:v>
                </c:pt>
                <c:pt idx="28">
                  <c:v>10.5</c:v>
                </c:pt>
                <c:pt idx="29">
                  <c:v>13.1</c:v>
                </c:pt>
                <c:pt idx="30">
                  <c:v>4.21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'Mai24'!$C$8:$AG$8</c:f>
              <c:numCache>
                <c:formatCode>0.0</c:formatCode>
                <c:ptCount val="31"/>
                <c:pt idx="0">
                  <c:v>41.4</c:v>
                </c:pt>
                <c:pt idx="1">
                  <c:v>10.35</c:v>
                </c:pt>
                <c:pt idx="2">
                  <c:v>19.664999999999999</c:v>
                </c:pt>
                <c:pt idx="3">
                  <c:v>55.889999999999993</c:v>
                </c:pt>
                <c:pt idx="4">
                  <c:v>35.19</c:v>
                </c:pt>
                <c:pt idx="5">
                  <c:v>9.3149999999999995</c:v>
                </c:pt>
                <c:pt idx="6">
                  <c:v>10.35</c:v>
                </c:pt>
                <c:pt idx="7">
                  <c:v>16.559999999999999</c:v>
                </c:pt>
                <c:pt idx="8">
                  <c:v>33.119999999999997</c:v>
                </c:pt>
                <c:pt idx="9">
                  <c:v>70.38</c:v>
                </c:pt>
                <c:pt idx="10">
                  <c:v>69.344999999999999</c:v>
                </c:pt>
                <c:pt idx="11">
                  <c:v>46.574999999999996</c:v>
                </c:pt>
                <c:pt idx="12">
                  <c:v>39.33</c:v>
                </c:pt>
                <c:pt idx="13">
                  <c:v>60.029999999999994</c:v>
                </c:pt>
                <c:pt idx="14">
                  <c:v>27.944999999999997</c:v>
                </c:pt>
                <c:pt idx="15">
                  <c:v>21.734999999999999</c:v>
                </c:pt>
                <c:pt idx="16">
                  <c:v>48.644999999999996</c:v>
                </c:pt>
                <c:pt idx="17">
                  <c:v>47.61</c:v>
                </c:pt>
                <c:pt idx="18">
                  <c:v>44.504999999999995</c:v>
                </c:pt>
                <c:pt idx="19">
                  <c:v>50.714999999999996</c:v>
                </c:pt>
                <c:pt idx="20">
                  <c:v>26.909999999999997</c:v>
                </c:pt>
                <c:pt idx="21">
                  <c:v>38.294999999999995</c:v>
                </c:pt>
                <c:pt idx="22">
                  <c:v>22.77</c:v>
                </c:pt>
                <c:pt idx="23">
                  <c:v>40.364999999999995</c:v>
                </c:pt>
                <c:pt idx="24">
                  <c:v>53.819999999999993</c:v>
                </c:pt>
                <c:pt idx="25">
                  <c:v>43.47</c:v>
                </c:pt>
                <c:pt idx="26">
                  <c:v>17.594999999999999</c:v>
                </c:pt>
                <c:pt idx="27">
                  <c:v>51.749999999999993</c:v>
                </c:pt>
                <c:pt idx="28">
                  <c:v>31.049999999999997</c:v>
                </c:pt>
                <c:pt idx="29">
                  <c:v>33.119999999999997</c:v>
                </c:pt>
                <c:pt idx="30">
                  <c:v>13.454999999999998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23840"/>
        <c:axId val="930828936"/>
        <c:axId val="828165616"/>
      </c:bar3DChart>
      <c:catAx>
        <c:axId val="9308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893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8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3840"/>
        <c:crosses val="autoZero"/>
        <c:crossBetween val="between"/>
      </c:valAx>
      <c:serAx>
        <c:axId val="82816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893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'Jun24'!$C$3:$AG$3</c:f>
              <c:numCache>
                <c:formatCode>0.0</c:formatCode>
                <c:ptCount val="31"/>
                <c:pt idx="0">
                  <c:v>8.18</c:v>
                </c:pt>
                <c:pt idx="1">
                  <c:v>6.28</c:v>
                </c:pt>
                <c:pt idx="2">
                  <c:v>8.76</c:v>
                </c:pt>
                <c:pt idx="3">
                  <c:v>12</c:v>
                </c:pt>
                <c:pt idx="4">
                  <c:v>12.1</c:v>
                </c:pt>
                <c:pt idx="5">
                  <c:v>12.5</c:v>
                </c:pt>
                <c:pt idx="6">
                  <c:v>9.26</c:v>
                </c:pt>
                <c:pt idx="7">
                  <c:v>9.5299999999999994</c:v>
                </c:pt>
                <c:pt idx="8">
                  <c:v>8.26</c:v>
                </c:pt>
                <c:pt idx="9">
                  <c:v>11.9</c:v>
                </c:pt>
                <c:pt idx="10">
                  <c:v>1.88</c:v>
                </c:pt>
                <c:pt idx="11">
                  <c:v>12.8</c:v>
                </c:pt>
                <c:pt idx="12">
                  <c:v>9.48</c:v>
                </c:pt>
                <c:pt idx="13">
                  <c:v>12.2</c:v>
                </c:pt>
                <c:pt idx="14">
                  <c:v>10.6</c:v>
                </c:pt>
                <c:pt idx="15">
                  <c:v>11.9</c:v>
                </c:pt>
                <c:pt idx="16">
                  <c:v>10.7</c:v>
                </c:pt>
                <c:pt idx="17">
                  <c:v>8.93</c:v>
                </c:pt>
                <c:pt idx="18">
                  <c:v>8.08</c:v>
                </c:pt>
                <c:pt idx="19">
                  <c:v>11.1</c:v>
                </c:pt>
                <c:pt idx="20">
                  <c:v>10.8</c:v>
                </c:pt>
                <c:pt idx="21">
                  <c:v>3.91</c:v>
                </c:pt>
                <c:pt idx="22">
                  <c:v>8.8800000000000008</c:v>
                </c:pt>
                <c:pt idx="23">
                  <c:v>12.3</c:v>
                </c:pt>
                <c:pt idx="24">
                  <c:v>8.8699999999999992</c:v>
                </c:pt>
                <c:pt idx="25">
                  <c:v>9</c:v>
                </c:pt>
                <c:pt idx="26">
                  <c:v>11.3</c:v>
                </c:pt>
                <c:pt idx="27">
                  <c:v>9.58</c:v>
                </c:pt>
                <c:pt idx="28">
                  <c:v>6.99</c:v>
                </c:pt>
                <c:pt idx="29">
                  <c:v>13.1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'Jun24'!$C$8:$AG$8</c:f>
              <c:numCache>
                <c:formatCode>0.0</c:formatCode>
                <c:ptCount val="31"/>
                <c:pt idx="0">
                  <c:v>30.014999999999997</c:v>
                </c:pt>
                <c:pt idx="1">
                  <c:v>23.805</c:v>
                </c:pt>
                <c:pt idx="2">
                  <c:v>22.77</c:v>
                </c:pt>
                <c:pt idx="3">
                  <c:v>64.17</c:v>
                </c:pt>
                <c:pt idx="4">
                  <c:v>52.784999999999997</c:v>
                </c:pt>
                <c:pt idx="5">
                  <c:v>49.679999999999993</c:v>
                </c:pt>
                <c:pt idx="6">
                  <c:v>52.784999999999997</c:v>
                </c:pt>
                <c:pt idx="7">
                  <c:v>39.33</c:v>
                </c:pt>
                <c:pt idx="8">
                  <c:v>34.154999999999994</c:v>
                </c:pt>
                <c:pt idx="9">
                  <c:v>37.26</c:v>
                </c:pt>
                <c:pt idx="10">
                  <c:v>7.2449999999999992</c:v>
                </c:pt>
                <c:pt idx="11">
                  <c:v>51.749999999999993</c:v>
                </c:pt>
                <c:pt idx="12">
                  <c:v>67.274999999999991</c:v>
                </c:pt>
                <c:pt idx="13">
                  <c:v>22.77</c:v>
                </c:pt>
                <c:pt idx="14">
                  <c:v>32.085000000000001</c:v>
                </c:pt>
                <c:pt idx="15">
                  <c:v>55.889999999999993</c:v>
                </c:pt>
                <c:pt idx="16">
                  <c:v>48.644999999999996</c:v>
                </c:pt>
                <c:pt idx="17">
                  <c:v>62.099999999999994</c:v>
                </c:pt>
                <c:pt idx="18">
                  <c:v>62.099999999999994</c:v>
                </c:pt>
                <c:pt idx="19">
                  <c:v>22.77</c:v>
                </c:pt>
                <c:pt idx="20">
                  <c:v>16.559999999999999</c:v>
                </c:pt>
                <c:pt idx="21">
                  <c:v>8.2799999999999994</c:v>
                </c:pt>
                <c:pt idx="22">
                  <c:v>22.77</c:v>
                </c:pt>
                <c:pt idx="23">
                  <c:v>44.504999999999995</c:v>
                </c:pt>
                <c:pt idx="24">
                  <c:v>58.994999999999997</c:v>
                </c:pt>
                <c:pt idx="25">
                  <c:v>36.224999999999994</c:v>
                </c:pt>
                <c:pt idx="26">
                  <c:v>53.819999999999993</c:v>
                </c:pt>
                <c:pt idx="27">
                  <c:v>54.854999999999997</c:v>
                </c:pt>
                <c:pt idx="28">
                  <c:v>27.944999999999997</c:v>
                </c:pt>
                <c:pt idx="29">
                  <c:v>24.839999999999996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33248"/>
        <c:axId val="930834032"/>
        <c:axId val="828156712"/>
      </c:bar3DChart>
      <c:catAx>
        <c:axId val="9308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40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3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3248"/>
        <c:crosses val="autoZero"/>
        <c:crossBetween val="between"/>
      </c:valAx>
      <c:serAx>
        <c:axId val="828156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3403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'Jul24'!$C$3:$AG$3</c:f>
              <c:numCache>
                <c:formatCode>0.0</c:formatCode>
                <c:ptCount val="31"/>
                <c:pt idx="0">
                  <c:v>12</c:v>
                </c:pt>
                <c:pt idx="1">
                  <c:v>12.6</c:v>
                </c:pt>
                <c:pt idx="2">
                  <c:v>11.6</c:v>
                </c:pt>
                <c:pt idx="3">
                  <c:v>12.8</c:v>
                </c:pt>
                <c:pt idx="4">
                  <c:v>9.69</c:v>
                </c:pt>
                <c:pt idx="5">
                  <c:v>10.9</c:v>
                </c:pt>
                <c:pt idx="6">
                  <c:v>12.2</c:v>
                </c:pt>
                <c:pt idx="7">
                  <c:v>8.41</c:v>
                </c:pt>
                <c:pt idx="8">
                  <c:v>8.2799999999999994</c:v>
                </c:pt>
                <c:pt idx="9">
                  <c:v>12.4</c:v>
                </c:pt>
                <c:pt idx="10">
                  <c:v>10.6</c:v>
                </c:pt>
                <c:pt idx="11">
                  <c:v>11.8</c:v>
                </c:pt>
                <c:pt idx="12">
                  <c:v>12.2</c:v>
                </c:pt>
                <c:pt idx="13">
                  <c:v>8.84</c:v>
                </c:pt>
                <c:pt idx="14">
                  <c:v>11.1</c:v>
                </c:pt>
                <c:pt idx="15">
                  <c:v>11.1</c:v>
                </c:pt>
                <c:pt idx="16">
                  <c:v>10.4</c:v>
                </c:pt>
                <c:pt idx="17">
                  <c:v>8.1199999999999992</c:v>
                </c:pt>
                <c:pt idx="18">
                  <c:v>8.18</c:v>
                </c:pt>
                <c:pt idx="19">
                  <c:v>7.98</c:v>
                </c:pt>
                <c:pt idx="20">
                  <c:v>11.6</c:v>
                </c:pt>
                <c:pt idx="21">
                  <c:v>12</c:v>
                </c:pt>
                <c:pt idx="22">
                  <c:v>10.3</c:v>
                </c:pt>
                <c:pt idx="23">
                  <c:v>9.6300000000000008</c:v>
                </c:pt>
                <c:pt idx="24">
                  <c:v>8.3699999999999992</c:v>
                </c:pt>
                <c:pt idx="25">
                  <c:v>8.49</c:v>
                </c:pt>
                <c:pt idx="26">
                  <c:v>9.18</c:v>
                </c:pt>
                <c:pt idx="27">
                  <c:v>10.5</c:v>
                </c:pt>
                <c:pt idx="28">
                  <c:v>8.07</c:v>
                </c:pt>
                <c:pt idx="29">
                  <c:v>8.01</c:v>
                </c:pt>
                <c:pt idx="30">
                  <c:v>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'Jul24'!$C$8:$AG$8</c:f>
              <c:numCache>
                <c:formatCode>0.0</c:formatCode>
                <c:ptCount val="31"/>
                <c:pt idx="0">
                  <c:v>38.294999999999995</c:v>
                </c:pt>
                <c:pt idx="1">
                  <c:v>39.33</c:v>
                </c:pt>
                <c:pt idx="2">
                  <c:v>24.839999999999996</c:v>
                </c:pt>
                <c:pt idx="3">
                  <c:v>58.994999999999997</c:v>
                </c:pt>
                <c:pt idx="4">
                  <c:v>65.204999999999998</c:v>
                </c:pt>
                <c:pt idx="5">
                  <c:v>21.734999999999999</c:v>
                </c:pt>
                <c:pt idx="6">
                  <c:v>24.839999999999996</c:v>
                </c:pt>
                <c:pt idx="7">
                  <c:v>66.239999999999995</c:v>
                </c:pt>
                <c:pt idx="8">
                  <c:v>63.134999999999998</c:v>
                </c:pt>
                <c:pt idx="9">
                  <c:v>30.014999999999997</c:v>
                </c:pt>
                <c:pt idx="10">
                  <c:v>49.679999999999993</c:v>
                </c:pt>
                <c:pt idx="11">
                  <c:v>23.805</c:v>
                </c:pt>
                <c:pt idx="12">
                  <c:v>39.33</c:v>
                </c:pt>
                <c:pt idx="13">
                  <c:v>55.889999999999993</c:v>
                </c:pt>
                <c:pt idx="14">
                  <c:v>38.294999999999995</c:v>
                </c:pt>
                <c:pt idx="15">
                  <c:v>41.4</c:v>
                </c:pt>
                <c:pt idx="16">
                  <c:v>49.679999999999993</c:v>
                </c:pt>
                <c:pt idx="17">
                  <c:v>62.099999999999994</c:v>
                </c:pt>
                <c:pt idx="18">
                  <c:v>57.959999999999994</c:v>
                </c:pt>
                <c:pt idx="19">
                  <c:v>62.099999999999994</c:v>
                </c:pt>
                <c:pt idx="20">
                  <c:v>35.19</c:v>
                </c:pt>
                <c:pt idx="21">
                  <c:v>30.014999999999997</c:v>
                </c:pt>
                <c:pt idx="22">
                  <c:v>54.854999999999997</c:v>
                </c:pt>
                <c:pt idx="23">
                  <c:v>56.924999999999997</c:v>
                </c:pt>
                <c:pt idx="24">
                  <c:v>62.099999999999994</c:v>
                </c:pt>
                <c:pt idx="25">
                  <c:v>60.029999999999994</c:v>
                </c:pt>
                <c:pt idx="26">
                  <c:v>52.784999999999997</c:v>
                </c:pt>
                <c:pt idx="27">
                  <c:v>53.819999999999993</c:v>
                </c:pt>
                <c:pt idx="28">
                  <c:v>57.959999999999994</c:v>
                </c:pt>
                <c:pt idx="29">
                  <c:v>60.029999999999994</c:v>
                </c:pt>
                <c:pt idx="30">
                  <c:v>43.47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30896"/>
        <c:axId val="930834816"/>
        <c:axId val="828160528"/>
      </c:bar3DChart>
      <c:catAx>
        <c:axId val="93083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48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3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0896"/>
        <c:crosses val="autoZero"/>
        <c:crossBetween val="between"/>
      </c:valAx>
      <c:serAx>
        <c:axId val="82816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3481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'Aug24'!$C$3:$AG$3</c:f>
              <c:numCache>
                <c:formatCode>0.0</c:formatCode>
                <c:ptCount val="31"/>
                <c:pt idx="0">
                  <c:v>9.66</c:v>
                </c:pt>
                <c:pt idx="1">
                  <c:v>11.1</c:v>
                </c:pt>
                <c:pt idx="2">
                  <c:v>9.77</c:v>
                </c:pt>
                <c:pt idx="3">
                  <c:v>10.9</c:v>
                </c:pt>
                <c:pt idx="4">
                  <c:v>8.18</c:v>
                </c:pt>
                <c:pt idx="5">
                  <c:v>8.19</c:v>
                </c:pt>
                <c:pt idx="6">
                  <c:v>11</c:v>
                </c:pt>
                <c:pt idx="7">
                  <c:v>10.9</c:v>
                </c:pt>
                <c:pt idx="8">
                  <c:v>9.01</c:v>
                </c:pt>
                <c:pt idx="9">
                  <c:v>8.0399999999999991</c:v>
                </c:pt>
                <c:pt idx="10">
                  <c:v>7.96</c:v>
                </c:pt>
                <c:pt idx="11">
                  <c:v>7.78</c:v>
                </c:pt>
                <c:pt idx="12">
                  <c:v>7.94</c:v>
                </c:pt>
                <c:pt idx="13">
                  <c:v>11.5</c:v>
                </c:pt>
                <c:pt idx="14">
                  <c:v>8</c:v>
                </c:pt>
                <c:pt idx="15">
                  <c:v>8.51</c:v>
                </c:pt>
                <c:pt idx="16">
                  <c:v>4.6900000000000004</c:v>
                </c:pt>
                <c:pt idx="17">
                  <c:v>5.57</c:v>
                </c:pt>
                <c:pt idx="18">
                  <c:v>10.4</c:v>
                </c:pt>
                <c:pt idx="19">
                  <c:v>8.56</c:v>
                </c:pt>
                <c:pt idx="20">
                  <c:v>10.5</c:v>
                </c:pt>
                <c:pt idx="21">
                  <c:v>8.1999999999999993</c:v>
                </c:pt>
                <c:pt idx="22">
                  <c:v>8.02</c:v>
                </c:pt>
                <c:pt idx="23">
                  <c:v>8.42</c:v>
                </c:pt>
                <c:pt idx="24">
                  <c:v>1.92</c:v>
                </c:pt>
                <c:pt idx="25">
                  <c:v>2.69</c:v>
                </c:pt>
                <c:pt idx="26">
                  <c:v>8.1999999999999993</c:v>
                </c:pt>
                <c:pt idx="27">
                  <c:v>7.91</c:v>
                </c:pt>
                <c:pt idx="28">
                  <c:v>7.84</c:v>
                </c:pt>
                <c:pt idx="29">
                  <c:v>10.6</c:v>
                </c:pt>
                <c:pt idx="30">
                  <c:v>7.75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'Aug24'!$C$8:$AG$8</c:f>
              <c:numCache>
                <c:formatCode>0.0</c:formatCode>
                <c:ptCount val="31"/>
                <c:pt idx="0">
                  <c:v>40.364999999999995</c:v>
                </c:pt>
                <c:pt idx="1">
                  <c:v>60.029999999999994</c:v>
                </c:pt>
                <c:pt idx="2">
                  <c:v>51.749999999999993</c:v>
                </c:pt>
                <c:pt idx="3">
                  <c:v>51.749999999999993</c:v>
                </c:pt>
                <c:pt idx="4">
                  <c:v>62.099999999999994</c:v>
                </c:pt>
                <c:pt idx="5">
                  <c:v>60.029999999999994</c:v>
                </c:pt>
                <c:pt idx="6">
                  <c:v>25.874999999999996</c:v>
                </c:pt>
                <c:pt idx="7">
                  <c:v>35.19</c:v>
                </c:pt>
                <c:pt idx="8">
                  <c:v>62.099999999999994</c:v>
                </c:pt>
                <c:pt idx="9">
                  <c:v>61.064999999999998</c:v>
                </c:pt>
                <c:pt idx="10">
                  <c:v>60.029999999999994</c:v>
                </c:pt>
                <c:pt idx="11">
                  <c:v>49.679999999999993</c:v>
                </c:pt>
                <c:pt idx="12">
                  <c:v>61.064999999999998</c:v>
                </c:pt>
                <c:pt idx="13">
                  <c:v>42.434999999999995</c:v>
                </c:pt>
                <c:pt idx="14">
                  <c:v>62.099999999999994</c:v>
                </c:pt>
                <c:pt idx="15">
                  <c:v>56.924999999999997</c:v>
                </c:pt>
                <c:pt idx="16">
                  <c:v>17.594999999999999</c:v>
                </c:pt>
                <c:pt idx="17">
                  <c:v>14.489999999999998</c:v>
                </c:pt>
                <c:pt idx="18">
                  <c:v>35.19</c:v>
                </c:pt>
                <c:pt idx="19">
                  <c:v>54.854999999999997</c:v>
                </c:pt>
                <c:pt idx="20">
                  <c:v>27.944999999999997</c:v>
                </c:pt>
                <c:pt idx="21">
                  <c:v>60.029999999999994</c:v>
                </c:pt>
                <c:pt idx="22">
                  <c:v>61.064999999999998</c:v>
                </c:pt>
                <c:pt idx="23">
                  <c:v>57.959999999999994</c:v>
                </c:pt>
                <c:pt idx="24">
                  <c:v>8.2799999999999994</c:v>
                </c:pt>
                <c:pt idx="25">
                  <c:v>10.35</c:v>
                </c:pt>
                <c:pt idx="26">
                  <c:v>58.994999999999997</c:v>
                </c:pt>
                <c:pt idx="27">
                  <c:v>58.994999999999997</c:v>
                </c:pt>
                <c:pt idx="28">
                  <c:v>56.924999999999997</c:v>
                </c:pt>
                <c:pt idx="29">
                  <c:v>47.61</c:v>
                </c:pt>
                <c:pt idx="30">
                  <c:v>52.784999999999997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35992"/>
        <c:axId val="930832464"/>
        <c:axId val="828163072"/>
      </c:bar3DChart>
      <c:catAx>
        <c:axId val="93083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246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3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5992"/>
        <c:crosses val="autoZero"/>
        <c:crossBetween val="between"/>
      </c:valAx>
      <c:serAx>
        <c:axId val="82816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3246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'Sep24'!$C$3:$AG$3</c:f>
              <c:numCache>
                <c:formatCode>0.0</c:formatCode>
                <c:ptCount val="31"/>
                <c:pt idx="0">
                  <c:v>8.9600000000000009</c:v>
                </c:pt>
                <c:pt idx="1">
                  <c:v>10.1</c:v>
                </c:pt>
                <c:pt idx="2">
                  <c:v>11.2</c:v>
                </c:pt>
                <c:pt idx="3">
                  <c:v>12</c:v>
                </c:pt>
                <c:pt idx="4">
                  <c:v>2.84</c:v>
                </c:pt>
                <c:pt idx="5">
                  <c:v>10.7</c:v>
                </c:pt>
                <c:pt idx="6">
                  <c:v>9.07</c:v>
                </c:pt>
                <c:pt idx="7">
                  <c:v>3.05</c:v>
                </c:pt>
                <c:pt idx="8">
                  <c:v>3.55</c:v>
                </c:pt>
                <c:pt idx="9">
                  <c:v>12.2</c:v>
                </c:pt>
                <c:pt idx="10">
                  <c:v>6.99</c:v>
                </c:pt>
                <c:pt idx="11">
                  <c:v>9.9</c:v>
                </c:pt>
                <c:pt idx="12">
                  <c:v>13</c:v>
                </c:pt>
                <c:pt idx="13">
                  <c:v>12.3</c:v>
                </c:pt>
                <c:pt idx="14">
                  <c:v>10.7</c:v>
                </c:pt>
                <c:pt idx="15">
                  <c:v>9.64</c:v>
                </c:pt>
                <c:pt idx="16">
                  <c:v>12.4</c:v>
                </c:pt>
                <c:pt idx="17">
                  <c:v>5.85</c:v>
                </c:pt>
                <c:pt idx="18">
                  <c:v>10.5</c:v>
                </c:pt>
                <c:pt idx="19">
                  <c:v>8.16</c:v>
                </c:pt>
                <c:pt idx="20">
                  <c:v>8.01</c:v>
                </c:pt>
                <c:pt idx="21">
                  <c:v>8.2899999999999991</c:v>
                </c:pt>
                <c:pt idx="22">
                  <c:v>2.61</c:v>
                </c:pt>
                <c:pt idx="23">
                  <c:v>10.199999999999999</c:v>
                </c:pt>
                <c:pt idx="24">
                  <c:v>11.5</c:v>
                </c:pt>
                <c:pt idx="25">
                  <c:v>1.53</c:v>
                </c:pt>
                <c:pt idx="26">
                  <c:v>11</c:v>
                </c:pt>
                <c:pt idx="27">
                  <c:v>2.0699999999999998</c:v>
                </c:pt>
                <c:pt idx="28">
                  <c:v>8.6999999999999993</c:v>
                </c:pt>
                <c:pt idx="29">
                  <c:v>8.94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'Sep24'!$C$8:$AG$8</c:f>
              <c:numCache>
                <c:formatCode>0.0</c:formatCode>
                <c:ptCount val="31"/>
                <c:pt idx="0">
                  <c:v>53.819999999999993</c:v>
                </c:pt>
                <c:pt idx="1">
                  <c:v>48.644999999999996</c:v>
                </c:pt>
                <c:pt idx="2">
                  <c:v>47.61</c:v>
                </c:pt>
                <c:pt idx="3">
                  <c:v>33.119999999999997</c:v>
                </c:pt>
                <c:pt idx="4">
                  <c:v>7.2449999999999992</c:v>
                </c:pt>
                <c:pt idx="5">
                  <c:v>50.714999999999996</c:v>
                </c:pt>
                <c:pt idx="6">
                  <c:v>58.994999999999997</c:v>
                </c:pt>
                <c:pt idx="7">
                  <c:v>4.1399999999999997</c:v>
                </c:pt>
                <c:pt idx="8">
                  <c:v>10.35</c:v>
                </c:pt>
                <c:pt idx="9">
                  <c:v>37.26</c:v>
                </c:pt>
                <c:pt idx="10">
                  <c:v>12.419999999999998</c:v>
                </c:pt>
                <c:pt idx="11">
                  <c:v>23.805</c:v>
                </c:pt>
                <c:pt idx="12">
                  <c:v>25.874999999999996</c:v>
                </c:pt>
                <c:pt idx="13">
                  <c:v>25.874999999999996</c:v>
                </c:pt>
                <c:pt idx="14">
                  <c:v>56.924999999999997</c:v>
                </c:pt>
                <c:pt idx="15">
                  <c:v>20.7</c:v>
                </c:pt>
                <c:pt idx="16">
                  <c:v>35.19</c:v>
                </c:pt>
                <c:pt idx="17">
                  <c:v>15.524999999999999</c:v>
                </c:pt>
                <c:pt idx="18">
                  <c:v>41.4</c:v>
                </c:pt>
                <c:pt idx="19">
                  <c:v>54.854999999999997</c:v>
                </c:pt>
                <c:pt idx="20">
                  <c:v>55.889999999999993</c:v>
                </c:pt>
                <c:pt idx="21">
                  <c:v>33.119999999999997</c:v>
                </c:pt>
                <c:pt idx="22">
                  <c:v>6.2099999999999991</c:v>
                </c:pt>
                <c:pt idx="23">
                  <c:v>26.909999999999997</c:v>
                </c:pt>
                <c:pt idx="24">
                  <c:v>33.119999999999997</c:v>
                </c:pt>
                <c:pt idx="25">
                  <c:v>2.0699999999999998</c:v>
                </c:pt>
                <c:pt idx="26">
                  <c:v>26.909999999999997</c:v>
                </c:pt>
                <c:pt idx="27">
                  <c:v>6.2099999999999991</c:v>
                </c:pt>
                <c:pt idx="28">
                  <c:v>41.4</c:v>
                </c:pt>
                <c:pt idx="29">
                  <c:v>45.54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34424"/>
        <c:axId val="930833640"/>
        <c:axId val="828157136"/>
      </c:bar3DChart>
      <c:catAx>
        <c:axId val="93083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364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33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4424"/>
        <c:crosses val="autoZero"/>
        <c:crossBetween val="between"/>
      </c:valAx>
      <c:serAx>
        <c:axId val="82815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3364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'Okt24'!$C$3:$AG$3</c:f>
              <c:numCache>
                <c:formatCode>0.0</c:formatCode>
                <c:ptCount val="31"/>
                <c:pt idx="0">
                  <c:v>2.39</c:v>
                </c:pt>
                <c:pt idx="1">
                  <c:v>11.2</c:v>
                </c:pt>
                <c:pt idx="2">
                  <c:v>6.82</c:v>
                </c:pt>
                <c:pt idx="3">
                  <c:v>5.9</c:v>
                </c:pt>
                <c:pt idx="4">
                  <c:v>9.84</c:v>
                </c:pt>
                <c:pt idx="5">
                  <c:v>5.98</c:v>
                </c:pt>
                <c:pt idx="6">
                  <c:v>10.6</c:v>
                </c:pt>
                <c:pt idx="7">
                  <c:v>0.91400000000000003</c:v>
                </c:pt>
                <c:pt idx="8">
                  <c:v>10.3</c:v>
                </c:pt>
                <c:pt idx="9">
                  <c:v>10.7</c:v>
                </c:pt>
                <c:pt idx="10">
                  <c:v>10.6</c:v>
                </c:pt>
                <c:pt idx="11">
                  <c:v>10.199999999999999</c:v>
                </c:pt>
                <c:pt idx="12">
                  <c:v>9.41</c:v>
                </c:pt>
                <c:pt idx="13">
                  <c:v>9.2899999999999991</c:v>
                </c:pt>
                <c:pt idx="14">
                  <c:v>4.8</c:v>
                </c:pt>
                <c:pt idx="15">
                  <c:v>8.67</c:v>
                </c:pt>
                <c:pt idx="16">
                  <c:v>8.16</c:v>
                </c:pt>
                <c:pt idx="17">
                  <c:v>4.92</c:v>
                </c:pt>
                <c:pt idx="18">
                  <c:v>3</c:v>
                </c:pt>
                <c:pt idx="19">
                  <c:v>7.74</c:v>
                </c:pt>
                <c:pt idx="20">
                  <c:v>7</c:v>
                </c:pt>
                <c:pt idx="21">
                  <c:v>7.5</c:v>
                </c:pt>
                <c:pt idx="22">
                  <c:v>2.08</c:v>
                </c:pt>
                <c:pt idx="23">
                  <c:v>9.57</c:v>
                </c:pt>
                <c:pt idx="24">
                  <c:v>7.77</c:v>
                </c:pt>
                <c:pt idx="25">
                  <c:v>4.12</c:v>
                </c:pt>
                <c:pt idx="26">
                  <c:v>7.12</c:v>
                </c:pt>
                <c:pt idx="27">
                  <c:v>6.83</c:v>
                </c:pt>
                <c:pt idx="28">
                  <c:v>6.66</c:v>
                </c:pt>
                <c:pt idx="29">
                  <c:v>8.8000000000000007</c:v>
                </c:pt>
                <c:pt idx="30">
                  <c:v>1.94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'Okt24'!$C$8:$AG$8</c:f>
              <c:numCache>
                <c:formatCode>0.0</c:formatCode>
                <c:ptCount val="31"/>
                <c:pt idx="0">
                  <c:v>7.2449999999999992</c:v>
                </c:pt>
                <c:pt idx="1">
                  <c:v>23.805</c:v>
                </c:pt>
                <c:pt idx="2">
                  <c:v>20.7</c:v>
                </c:pt>
                <c:pt idx="3">
                  <c:v>12.419999999999998</c:v>
                </c:pt>
                <c:pt idx="4">
                  <c:v>14.489999999999998</c:v>
                </c:pt>
                <c:pt idx="5">
                  <c:v>15.524999999999999</c:v>
                </c:pt>
                <c:pt idx="6">
                  <c:v>32.085000000000001</c:v>
                </c:pt>
                <c:pt idx="7">
                  <c:v>1.0349999999999999</c:v>
                </c:pt>
                <c:pt idx="8">
                  <c:v>36.224999999999994</c:v>
                </c:pt>
                <c:pt idx="9">
                  <c:v>25.874999999999996</c:v>
                </c:pt>
                <c:pt idx="10">
                  <c:v>30.014999999999997</c:v>
                </c:pt>
                <c:pt idx="11">
                  <c:v>21.734999999999999</c:v>
                </c:pt>
                <c:pt idx="12">
                  <c:v>18.63</c:v>
                </c:pt>
                <c:pt idx="13">
                  <c:v>18.63</c:v>
                </c:pt>
                <c:pt idx="14">
                  <c:v>10.35</c:v>
                </c:pt>
                <c:pt idx="15">
                  <c:v>18.63</c:v>
                </c:pt>
                <c:pt idx="16">
                  <c:v>19.664999999999999</c:v>
                </c:pt>
                <c:pt idx="17">
                  <c:v>5.1749999999999998</c:v>
                </c:pt>
                <c:pt idx="18">
                  <c:v>8.2799999999999994</c:v>
                </c:pt>
                <c:pt idx="19">
                  <c:v>32.085000000000001</c:v>
                </c:pt>
                <c:pt idx="20">
                  <c:v>40.364999999999995</c:v>
                </c:pt>
                <c:pt idx="21">
                  <c:v>19.664999999999999</c:v>
                </c:pt>
                <c:pt idx="22">
                  <c:v>6.2099999999999991</c:v>
                </c:pt>
                <c:pt idx="23">
                  <c:v>14.489999999999998</c:v>
                </c:pt>
                <c:pt idx="24">
                  <c:v>36.224999999999994</c:v>
                </c:pt>
                <c:pt idx="25">
                  <c:v>8.2799999999999994</c:v>
                </c:pt>
                <c:pt idx="26">
                  <c:v>31.049999999999997</c:v>
                </c:pt>
                <c:pt idx="27">
                  <c:v>37.26</c:v>
                </c:pt>
                <c:pt idx="28">
                  <c:v>36.224999999999994</c:v>
                </c:pt>
                <c:pt idx="29">
                  <c:v>20.7</c:v>
                </c:pt>
                <c:pt idx="30">
                  <c:v>6.2099999999999991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24232"/>
        <c:axId val="930831680"/>
        <c:axId val="828175368"/>
      </c:bar3DChart>
      <c:catAx>
        <c:axId val="93082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168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4232"/>
        <c:crosses val="autoZero"/>
        <c:crossBetween val="between"/>
      </c:valAx>
      <c:serAx>
        <c:axId val="828175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3168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'Nov24'!$C$3:$AG$3</c:f>
              <c:numCache>
                <c:formatCode>0.0</c:formatCode>
                <c:ptCount val="31"/>
                <c:pt idx="0">
                  <c:v>7.85</c:v>
                </c:pt>
                <c:pt idx="1">
                  <c:v>8.92</c:v>
                </c:pt>
                <c:pt idx="2">
                  <c:v>7</c:v>
                </c:pt>
                <c:pt idx="3">
                  <c:v>6.34</c:v>
                </c:pt>
                <c:pt idx="4">
                  <c:v>7.58</c:v>
                </c:pt>
                <c:pt idx="5">
                  <c:v>6.43</c:v>
                </c:pt>
                <c:pt idx="6">
                  <c:v>1.77</c:v>
                </c:pt>
                <c:pt idx="7">
                  <c:v>6.34</c:v>
                </c:pt>
                <c:pt idx="8">
                  <c:v>5.9</c:v>
                </c:pt>
                <c:pt idx="9">
                  <c:v>1.39</c:v>
                </c:pt>
                <c:pt idx="10">
                  <c:v>6.74</c:v>
                </c:pt>
                <c:pt idx="11">
                  <c:v>2.11</c:v>
                </c:pt>
                <c:pt idx="12">
                  <c:v>2.0699999999999998</c:v>
                </c:pt>
                <c:pt idx="13">
                  <c:v>7.14</c:v>
                </c:pt>
                <c:pt idx="14">
                  <c:v>6.62</c:v>
                </c:pt>
                <c:pt idx="15">
                  <c:v>1.51</c:v>
                </c:pt>
                <c:pt idx="16">
                  <c:v>5.76</c:v>
                </c:pt>
                <c:pt idx="17">
                  <c:v>5.28</c:v>
                </c:pt>
                <c:pt idx="18">
                  <c:v>1.91</c:v>
                </c:pt>
                <c:pt idx="19">
                  <c:v>7.67</c:v>
                </c:pt>
                <c:pt idx="20">
                  <c:v>0.29099999999999998</c:v>
                </c:pt>
                <c:pt idx="21">
                  <c:v>0</c:v>
                </c:pt>
                <c:pt idx="22">
                  <c:v>7.0000000000000001E-3</c:v>
                </c:pt>
                <c:pt idx="23">
                  <c:v>0.99199999999999999</c:v>
                </c:pt>
                <c:pt idx="24">
                  <c:v>2.2599999999999998</c:v>
                </c:pt>
                <c:pt idx="25">
                  <c:v>4.7</c:v>
                </c:pt>
                <c:pt idx="26">
                  <c:v>5.28</c:v>
                </c:pt>
                <c:pt idx="27">
                  <c:v>0.39900000000000002</c:v>
                </c:pt>
                <c:pt idx="28">
                  <c:v>1.42</c:v>
                </c:pt>
                <c:pt idx="29">
                  <c:v>1.67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'Nov24'!$C$8:$AG$8</c:f>
              <c:numCache>
                <c:formatCode>0.0</c:formatCode>
                <c:ptCount val="31"/>
                <c:pt idx="0">
                  <c:v>28.979999999999997</c:v>
                </c:pt>
                <c:pt idx="1">
                  <c:v>20.7</c:v>
                </c:pt>
                <c:pt idx="2">
                  <c:v>12.419999999999998</c:v>
                </c:pt>
                <c:pt idx="3">
                  <c:v>9.3149999999999995</c:v>
                </c:pt>
                <c:pt idx="4">
                  <c:v>18.63</c:v>
                </c:pt>
                <c:pt idx="5">
                  <c:v>25.874999999999996</c:v>
                </c:pt>
                <c:pt idx="6">
                  <c:v>4.1399999999999997</c:v>
                </c:pt>
                <c:pt idx="7">
                  <c:v>27.944999999999997</c:v>
                </c:pt>
                <c:pt idx="8">
                  <c:v>25.874999999999996</c:v>
                </c:pt>
                <c:pt idx="9">
                  <c:v>4.1399999999999997</c:v>
                </c:pt>
                <c:pt idx="10">
                  <c:v>19.664999999999999</c:v>
                </c:pt>
                <c:pt idx="11">
                  <c:v>6.2099999999999991</c:v>
                </c:pt>
                <c:pt idx="12">
                  <c:v>4.1399999999999997</c:v>
                </c:pt>
                <c:pt idx="13">
                  <c:v>26.909999999999997</c:v>
                </c:pt>
                <c:pt idx="14">
                  <c:v>31.049999999999997</c:v>
                </c:pt>
                <c:pt idx="15">
                  <c:v>3.1049999999999995</c:v>
                </c:pt>
                <c:pt idx="16">
                  <c:v>22.77</c:v>
                </c:pt>
                <c:pt idx="17">
                  <c:v>13.454999999999998</c:v>
                </c:pt>
                <c:pt idx="18">
                  <c:v>2.0699999999999998</c:v>
                </c:pt>
                <c:pt idx="19">
                  <c:v>17.594999999999999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2.0699999999999998</c:v>
                </c:pt>
                <c:pt idx="24">
                  <c:v>7.2449999999999992</c:v>
                </c:pt>
                <c:pt idx="25">
                  <c:v>16.559999999999999</c:v>
                </c:pt>
                <c:pt idx="26">
                  <c:v>19.664999999999999</c:v>
                </c:pt>
                <c:pt idx="27">
                  <c:v>0</c:v>
                </c:pt>
                <c:pt idx="28">
                  <c:v>4.1399999999999997</c:v>
                </c:pt>
                <c:pt idx="29">
                  <c:v>4.1399999999999997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26584"/>
        <c:axId val="930825408"/>
        <c:axId val="828181304"/>
      </c:bar3DChart>
      <c:catAx>
        <c:axId val="930826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540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6584"/>
        <c:crosses val="autoZero"/>
        <c:crossBetween val="between"/>
      </c:valAx>
      <c:serAx>
        <c:axId val="828181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540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2024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'Dez24'!$C$3:$AG$3</c:f>
              <c:numCache>
                <c:formatCode>0.0</c:formatCode>
                <c:ptCount val="31"/>
                <c:pt idx="0">
                  <c:v>5.42</c:v>
                </c:pt>
                <c:pt idx="1">
                  <c:v>3.96</c:v>
                </c:pt>
                <c:pt idx="2">
                  <c:v>0.59299999999999997</c:v>
                </c:pt>
                <c:pt idx="3">
                  <c:v>5.33</c:v>
                </c:pt>
                <c:pt idx="4">
                  <c:v>5.08</c:v>
                </c:pt>
                <c:pt idx="5">
                  <c:v>6.2</c:v>
                </c:pt>
                <c:pt idx="6">
                  <c:v>4.07</c:v>
                </c:pt>
                <c:pt idx="7">
                  <c:v>2.76</c:v>
                </c:pt>
                <c:pt idx="8">
                  <c:v>0.72099999999999997</c:v>
                </c:pt>
                <c:pt idx="9">
                  <c:v>1.17</c:v>
                </c:pt>
                <c:pt idx="10">
                  <c:v>0.71399999999999997</c:v>
                </c:pt>
                <c:pt idx="11">
                  <c:v>0.82699999999999996</c:v>
                </c:pt>
                <c:pt idx="12">
                  <c:v>5.15</c:v>
                </c:pt>
                <c:pt idx="13">
                  <c:v>0.98499999999999999</c:v>
                </c:pt>
                <c:pt idx="14">
                  <c:v>5.31</c:v>
                </c:pt>
                <c:pt idx="15">
                  <c:v>4.03</c:v>
                </c:pt>
                <c:pt idx="16">
                  <c:v>3.87</c:v>
                </c:pt>
                <c:pt idx="17">
                  <c:v>4.45</c:v>
                </c:pt>
                <c:pt idx="18">
                  <c:v>3.43</c:v>
                </c:pt>
                <c:pt idx="19">
                  <c:v>4.1500000000000004</c:v>
                </c:pt>
                <c:pt idx="20">
                  <c:v>4.9800000000000004</c:v>
                </c:pt>
                <c:pt idx="21">
                  <c:v>0.88300000000000001</c:v>
                </c:pt>
                <c:pt idx="22">
                  <c:v>0</c:v>
                </c:pt>
                <c:pt idx="23">
                  <c:v>0.81399999999999995</c:v>
                </c:pt>
                <c:pt idx="24">
                  <c:v>2.16</c:v>
                </c:pt>
                <c:pt idx="25">
                  <c:v>0.504</c:v>
                </c:pt>
                <c:pt idx="26">
                  <c:v>0.44700000000000001</c:v>
                </c:pt>
                <c:pt idx="27">
                  <c:v>0.56299999999999994</c:v>
                </c:pt>
                <c:pt idx="28">
                  <c:v>0.59599999999999997</c:v>
                </c:pt>
                <c:pt idx="29">
                  <c:v>0.95099999999999996</c:v>
                </c:pt>
                <c:pt idx="30">
                  <c:v>1.1100000000000001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'Dez24'!$C$8:$AG$8</c:f>
              <c:numCache>
                <c:formatCode>0.0</c:formatCode>
                <c:ptCount val="31"/>
                <c:pt idx="0">
                  <c:v>16.559999999999999</c:v>
                </c:pt>
                <c:pt idx="1">
                  <c:v>6.2099999999999991</c:v>
                </c:pt>
                <c:pt idx="2">
                  <c:v>1.0349999999999999</c:v>
                </c:pt>
                <c:pt idx="3">
                  <c:v>9.3149999999999995</c:v>
                </c:pt>
                <c:pt idx="4">
                  <c:v>11.385</c:v>
                </c:pt>
                <c:pt idx="5">
                  <c:v>9.3149999999999995</c:v>
                </c:pt>
                <c:pt idx="6">
                  <c:v>3.1049999999999995</c:v>
                </c:pt>
                <c:pt idx="7">
                  <c:v>5.1749999999999998</c:v>
                </c:pt>
                <c:pt idx="8">
                  <c:v>1.0349999999999999</c:v>
                </c:pt>
                <c:pt idx="9">
                  <c:v>2.0699999999999998</c:v>
                </c:pt>
                <c:pt idx="10">
                  <c:v>1.0349999999999999</c:v>
                </c:pt>
                <c:pt idx="11">
                  <c:v>2.0699999999999998</c:v>
                </c:pt>
                <c:pt idx="12">
                  <c:v>10.35</c:v>
                </c:pt>
                <c:pt idx="13">
                  <c:v>1.0349999999999999</c:v>
                </c:pt>
                <c:pt idx="14">
                  <c:v>9.3149999999999995</c:v>
                </c:pt>
                <c:pt idx="15">
                  <c:v>14.489999999999998</c:v>
                </c:pt>
                <c:pt idx="16">
                  <c:v>10.35</c:v>
                </c:pt>
                <c:pt idx="17">
                  <c:v>4.1399999999999997</c:v>
                </c:pt>
                <c:pt idx="18">
                  <c:v>2.0699999999999998</c:v>
                </c:pt>
                <c:pt idx="19">
                  <c:v>6.2099999999999991</c:v>
                </c:pt>
                <c:pt idx="20">
                  <c:v>9.3149999999999995</c:v>
                </c:pt>
                <c:pt idx="21">
                  <c:v>0</c:v>
                </c:pt>
                <c:pt idx="22">
                  <c:v>0</c:v>
                </c:pt>
                <c:pt idx="23">
                  <c:v>1.0349999999999999</c:v>
                </c:pt>
                <c:pt idx="24">
                  <c:v>8.2799999999999994</c:v>
                </c:pt>
                <c:pt idx="25">
                  <c:v>1.0349999999999999</c:v>
                </c:pt>
                <c:pt idx="26">
                  <c:v>1.0349999999999999</c:v>
                </c:pt>
                <c:pt idx="27">
                  <c:v>1.0349999999999999</c:v>
                </c:pt>
                <c:pt idx="28">
                  <c:v>2.0699999999999998</c:v>
                </c:pt>
                <c:pt idx="29">
                  <c:v>2.0699999999999998</c:v>
                </c:pt>
                <c:pt idx="30">
                  <c:v>3.1049999999999995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25800"/>
        <c:axId val="930826192"/>
        <c:axId val="828174520"/>
      </c:bar3DChart>
      <c:catAx>
        <c:axId val="93082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61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2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5800"/>
        <c:crosses val="autoZero"/>
        <c:crossBetween val="between"/>
      </c:valAx>
      <c:serAx>
        <c:axId val="8281745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2619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2025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'Jan25'!$C$3:$AG$3</c:f>
              <c:numCache>
                <c:formatCode>0.0</c:formatCode>
                <c:ptCount val="31"/>
                <c:pt idx="0">
                  <c:v>4.18</c:v>
                </c:pt>
                <c:pt idx="1">
                  <c:v>2.0499999999999998</c:v>
                </c:pt>
                <c:pt idx="2">
                  <c:v>1.59</c:v>
                </c:pt>
                <c:pt idx="3">
                  <c:v>3.58</c:v>
                </c:pt>
                <c:pt idx="4">
                  <c:v>4.09</c:v>
                </c:pt>
                <c:pt idx="5">
                  <c:v>6.28</c:v>
                </c:pt>
                <c:pt idx="6">
                  <c:v>5.84</c:v>
                </c:pt>
                <c:pt idx="7">
                  <c:v>3.62</c:v>
                </c:pt>
                <c:pt idx="8">
                  <c:v>5.59</c:v>
                </c:pt>
                <c:pt idx="9">
                  <c:v>1.2</c:v>
                </c:pt>
                <c:pt idx="10">
                  <c:v>2.04</c:v>
                </c:pt>
                <c:pt idx="11">
                  <c:v>4.4800000000000004</c:v>
                </c:pt>
                <c:pt idx="12">
                  <c:v>4.95</c:v>
                </c:pt>
                <c:pt idx="13">
                  <c:v>5.03</c:v>
                </c:pt>
                <c:pt idx="14">
                  <c:v>5.71</c:v>
                </c:pt>
                <c:pt idx="15">
                  <c:v>5.21</c:v>
                </c:pt>
                <c:pt idx="16">
                  <c:v>6.38</c:v>
                </c:pt>
                <c:pt idx="17">
                  <c:v>5.17</c:v>
                </c:pt>
                <c:pt idx="18">
                  <c:v>2.97</c:v>
                </c:pt>
                <c:pt idx="19">
                  <c:v>5.87</c:v>
                </c:pt>
                <c:pt idx="20">
                  <c:v>3.13</c:v>
                </c:pt>
                <c:pt idx="21">
                  <c:v>3.02</c:v>
                </c:pt>
                <c:pt idx="22">
                  <c:v>7.91</c:v>
                </c:pt>
                <c:pt idx="23">
                  <c:v>6.77</c:v>
                </c:pt>
                <c:pt idx="24">
                  <c:v>6.79</c:v>
                </c:pt>
                <c:pt idx="25">
                  <c:v>6.67</c:v>
                </c:pt>
                <c:pt idx="26">
                  <c:v>8.65</c:v>
                </c:pt>
                <c:pt idx="27">
                  <c:v>6.01</c:v>
                </c:pt>
                <c:pt idx="28">
                  <c:v>7.15</c:v>
                </c:pt>
                <c:pt idx="29">
                  <c:v>3.29</c:v>
                </c:pt>
                <c:pt idx="30">
                  <c:v>1.08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'Jan25'!$C$8:$AG$8</c:f>
              <c:numCache>
                <c:formatCode>0.0</c:formatCode>
                <c:ptCount val="31"/>
                <c:pt idx="0">
                  <c:v>7.2449999999999992</c:v>
                </c:pt>
                <c:pt idx="1">
                  <c:v>4.1399999999999997</c:v>
                </c:pt>
                <c:pt idx="2">
                  <c:v>2.0699999999999998</c:v>
                </c:pt>
                <c:pt idx="3">
                  <c:v>10.35</c:v>
                </c:pt>
                <c:pt idx="4">
                  <c:v>7.2449999999999992</c:v>
                </c:pt>
                <c:pt idx="5">
                  <c:v>8.2799999999999994</c:v>
                </c:pt>
                <c:pt idx="6">
                  <c:v>14.489999999999998</c:v>
                </c:pt>
                <c:pt idx="7">
                  <c:v>2.0699999999999998</c:v>
                </c:pt>
                <c:pt idx="8">
                  <c:v>8.2799999999999994</c:v>
                </c:pt>
                <c:pt idx="9">
                  <c:v>3.1049999999999995</c:v>
                </c:pt>
                <c:pt idx="10">
                  <c:v>1.0349999999999999</c:v>
                </c:pt>
                <c:pt idx="11">
                  <c:v>16.559999999999999</c:v>
                </c:pt>
                <c:pt idx="12">
                  <c:v>21.734999999999999</c:v>
                </c:pt>
                <c:pt idx="13">
                  <c:v>13.454999999999998</c:v>
                </c:pt>
                <c:pt idx="14">
                  <c:v>18.63</c:v>
                </c:pt>
                <c:pt idx="15">
                  <c:v>12.419999999999998</c:v>
                </c:pt>
                <c:pt idx="16">
                  <c:v>18.63</c:v>
                </c:pt>
                <c:pt idx="17">
                  <c:v>11.385</c:v>
                </c:pt>
                <c:pt idx="18">
                  <c:v>4.1399999999999997</c:v>
                </c:pt>
                <c:pt idx="19">
                  <c:v>14.489999999999998</c:v>
                </c:pt>
                <c:pt idx="20">
                  <c:v>7.2449999999999992</c:v>
                </c:pt>
                <c:pt idx="21">
                  <c:v>3.1049999999999995</c:v>
                </c:pt>
                <c:pt idx="22">
                  <c:v>17.594999999999999</c:v>
                </c:pt>
                <c:pt idx="23">
                  <c:v>17.594999999999999</c:v>
                </c:pt>
                <c:pt idx="24">
                  <c:v>18.63</c:v>
                </c:pt>
                <c:pt idx="25">
                  <c:v>25.874999999999996</c:v>
                </c:pt>
                <c:pt idx="26">
                  <c:v>8.2799999999999994</c:v>
                </c:pt>
                <c:pt idx="27">
                  <c:v>12.419999999999998</c:v>
                </c:pt>
                <c:pt idx="28">
                  <c:v>28.979999999999997</c:v>
                </c:pt>
                <c:pt idx="29">
                  <c:v>8.2799999999999994</c:v>
                </c:pt>
                <c:pt idx="30">
                  <c:v>3.1049999999999995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29720"/>
        <c:axId val="930830112"/>
        <c:axId val="828178760"/>
      </c:bar3DChart>
      <c:catAx>
        <c:axId val="93082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301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3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29720"/>
        <c:crosses val="autoZero"/>
        <c:crossBetween val="between"/>
      </c:valAx>
      <c:serAx>
        <c:axId val="82817876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3011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'Nov13'!$A$3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'Nov13'!$C$3:$AG$3</c:f>
              <c:numCache>
                <c:formatCode>0.0</c:formatCode>
                <c:ptCount val="31"/>
                <c:pt idx="0">
                  <c:v>5.5220000000000002</c:v>
                </c:pt>
                <c:pt idx="1">
                  <c:v>10</c:v>
                </c:pt>
                <c:pt idx="2">
                  <c:v>10</c:v>
                </c:pt>
                <c:pt idx="3">
                  <c:v>1.802</c:v>
                </c:pt>
                <c:pt idx="4">
                  <c:v>7.2510000000000003</c:v>
                </c:pt>
                <c:pt idx="5">
                  <c:v>10</c:v>
                </c:pt>
                <c:pt idx="6">
                  <c:v>10</c:v>
                </c:pt>
                <c:pt idx="7">
                  <c:v>9.1760000000000002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8.657</c:v>
                </c:pt>
                <c:pt idx="12">
                  <c:v>5.5570000000000004</c:v>
                </c:pt>
                <c:pt idx="13">
                  <c:v>5.5910000000000002</c:v>
                </c:pt>
                <c:pt idx="14">
                  <c:v>5.2910000000000004</c:v>
                </c:pt>
                <c:pt idx="15">
                  <c:v>0.94299999999999995</c:v>
                </c:pt>
                <c:pt idx="16">
                  <c:v>0.94599999999999995</c:v>
                </c:pt>
                <c:pt idx="17">
                  <c:v>2.9319999999999999</c:v>
                </c:pt>
                <c:pt idx="18">
                  <c:v>1.5</c:v>
                </c:pt>
                <c:pt idx="19">
                  <c:v>3.3959999999999999</c:v>
                </c:pt>
                <c:pt idx="20">
                  <c:v>0.16800000000000001</c:v>
                </c:pt>
                <c:pt idx="21">
                  <c:v>4.8579999999999997</c:v>
                </c:pt>
                <c:pt idx="22">
                  <c:v>3.5950000000000002</c:v>
                </c:pt>
                <c:pt idx="23">
                  <c:v>3.472</c:v>
                </c:pt>
                <c:pt idx="24">
                  <c:v>7.0940000000000003</c:v>
                </c:pt>
                <c:pt idx="25">
                  <c:v>7.2430000000000003</c:v>
                </c:pt>
                <c:pt idx="26">
                  <c:v>6.68</c:v>
                </c:pt>
                <c:pt idx="27">
                  <c:v>7.0220000000000002</c:v>
                </c:pt>
                <c:pt idx="28">
                  <c:v>6.6040000000000001</c:v>
                </c:pt>
                <c:pt idx="29">
                  <c:v>5.032</c:v>
                </c:pt>
              </c:numCache>
            </c:numRef>
          </c:val>
        </c:ser>
        <c:ser>
          <c:idx val="0"/>
          <c:order val="1"/>
          <c:tx>
            <c:strRef>
              <c:f>'Nov13'!$A$4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'Nov13'!$C$4:$AG$4</c:f>
              <c:numCache>
                <c:formatCode>0.0</c:formatCode>
                <c:ptCount val="31"/>
                <c:pt idx="0">
                  <c:v>16.600000000000001</c:v>
                </c:pt>
                <c:pt idx="1">
                  <c:v>30.9</c:v>
                </c:pt>
                <c:pt idx="2">
                  <c:v>22.2</c:v>
                </c:pt>
                <c:pt idx="3">
                  <c:v>7.3</c:v>
                </c:pt>
                <c:pt idx="4">
                  <c:v>22.4</c:v>
                </c:pt>
                <c:pt idx="5">
                  <c:v>18.399999999999999</c:v>
                </c:pt>
                <c:pt idx="6">
                  <c:v>30.9</c:v>
                </c:pt>
                <c:pt idx="7">
                  <c:v>23.6</c:v>
                </c:pt>
                <c:pt idx="8">
                  <c:v>29.8</c:v>
                </c:pt>
                <c:pt idx="9">
                  <c:v>12.5</c:v>
                </c:pt>
                <c:pt idx="10">
                  <c:v>39</c:v>
                </c:pt>
                <c:pt idx="11">
                  <c:v>42</c:v>
                </c:pt>
                <c:pt idx="12">
                  <c:v>20.3</c:v>
                </c:pt>
                <c:pt idx="13">
                  <c:v>4.7</c:v>
                </c:pt>
                <c:pt idx="14">
                  <c:v>11.1</c:v>
                </c:pt>
                <c:pt idx="15">
                  <c:v>4.4000000000000004</c:v>
                </c:pt>
                <c:pt idx="16">
                  <c:v>4.2</c:v>
                </c:pt>
                <c:pt idx="17">
                  <c:v>8.9</c:v>
                </c:pt>
                <c:pt idx="18">
                  <c:v>5.9</c:v>
                </c:pt>
                <c:pt idx="19">
                  <c:v>5.9</c:v>
                </c:pt>
                <c:pt idx="20">
                  <c:v>1.2</c:v>
                </c:pt>
                <c:pt idx="21">
                  <c:v>7.9</c:v>
                </c:pt>
                <c:pt idx="22">
                  <c:v>5.7</c:v>
                </c:pt>
                <c:pt idx="23">
                  <c:v>7.5</c:v>
                </c:pt>
                <c:pt idx="24">
                  <c:v>20.9</c:v>
                </c:pt>
                <c:pt idx="25">
                  <c:v>23.2</c:v>
                </c:pt>
                <c:pt idx="26">
                  <c:v>28.4</c:v>
                </c:pt>
                <c:pt idx="27">
                  <c:v>17.600000000000001</c:v>
                </c:pt>
                <c:pt idx="28">
                  <c:v>23.8</c:v>
                </c:pt>
                <c:pt idx="29">
                  <c:v>6.8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29656"/>
        <c:axId val="895727304"/>
        <c:axId val="913207128"/>
      </c:bar3DChart>
      <c:catAx>
        <c:axId val="89572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730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27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9656"/>
        <c:crosses val="autoZero"/>
        <c:crossBetween val="between"/>
      </c:valAx>
      <c:serAx>
        <c:axId val="913207128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2730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2025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'Feb25'!$C$3:$AG$3</c:f>
              <c:numCache>
                <c:formatCode>0.0</c:formatCode>
                <c:ptCount val="31"/>
                <c:pt idx="0">
                  <c:v>1.6</c:v>
                </c:pt>
                <c:pt idx="1">
                  <c:v>8.74</c:v>
                </c:pt>
                <c:pt idx="2">
                  <c:v>7.47</c:v>
                </c:pt>
                <c:pt idx="3">
                  <c:v>7.34</c:v>
                </c:pt>
                <c:pt idx="4">
                  <c:v>7.45</c:v>
                </c:pt>
                <c:pt idx="5">
                  <c:v>3.94</c:v>
                </c:pt>
                <c:pt idx="6">
                  <c:v>7.24</c:v>
                </c:pt>
                <c:pt idx="7">
                  <c:v>7.05</c:v>
                </c:pt>
                <c:pt idx="8">
                  <c:v>8.48</c:v>
                </c:pt>
                <c:pt idx="9">
                  <c:v>7.53</c:v>
                </c:pt>
                <c:pt idx="10">
                  <c:v>2.2200000000000002</c:v>
                </c:pt>
                <c:pt idx="11">
                  <c:v>7.21</c:v>
                </c:pt>
                <c:pt idx="12">
                  <c:v>0.84199999999999997</c:v>
                </c:pt>
                <c:pt idx="13">
                  <c:v>9.3699999999999992</c:v>
                </c:pt>
                <c:pt idx="14">
                  <c:v>7.76</c:v>
                </c:pt>
                <c:pt idx="15">
                  <c:v>9.2799999999999994</c:v>
                </c:pt>
                <c:pt idx="16">
                  <c:v>2.41</c:v>
                </c:pt>
                <c:pt idx="17">
                  <c:v>9.76</c:v>
                </c:pt>
                <c:pt idx="18">
                  <c:v>7.74</c:v>
                </c:pt>
                <c:pt idx="19">
                  <c:v>6.9</c:v>
                </c:pt>
                <c:pt idx="20">
                  <c:v>8.02</c:v>
                </c:pt>
                <c:pt idx="21">
                  <c:v>5.37</c:v>
                </c:pt>
                <c:pt idx="22">
                  <c:v>3.53</c:v>
                </c:pt>
                <c:pt idx="23">
                  <c:v>3.9</c:v>
                </c:pt>
                <c:pt idx="24">
                  <c:v>9.18</c:v>
                </c:pt>
                <c:pt idx="25">
                  <c:v>5.74</c:v>
                </c:pt>
                <c:pt idx="26">
                  <c:v>9.0299999999999994</c:v>
                </c:pt>
                <c:pt idx="27">
                  <c:v>9.4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'Feb25'!$C$8:$AG$8</c:f>
              <c:numCache>
                <c:formatCode>0.0</c:formatCode>
                <c:ptCount val="31"/>
                <c:pt idx="0">
                  <c:v>4.1399999999999997</c:v>
                </c:pt>
                <c:pt idx="1">
                  <c:v>20.7</c:v>
                </c:pt>
                <c:pt idx="2">
                  <c:v>19.664999999999999</c:v>
                </c:pt>
                <c:pt idx="3">
                  <c:v>34.154999999999994</c:v>
                </c:pt>
                <c:pt idx="4">
                  <c:v>38.294999999999995</c:v>
                </c:pt>
                <c:pt idx="5">
                  <c:v>11.385</c:v>
                </c:pt>
                <c:pt idx="6">
                  <c:v>24.839999999999996</c:v>
                </c:pt>
                <c:pt idx="7">
                  <c:v>14.489999999999998</c:v>
                </c:pt>
                <c:pt idx="8">
                  <c:v>35.19</c:v>
                </c:pt>
                <c:pt idx="9">
                  <c:v>12.419999999999998</c:v>
                </c:pt>
                <c:pt idx="10">
                  <c:v>6.2099999999999991</c:v>
                </c:pt>
                <c:pt idx="11">
                  <c:v>10.35</c:v>
                </c:pt>
                <c:pt idx="12">
                  <c:v>1.0349999999999999</c:v>
                </c:pt>
                <c:pt idx="13">
                  <c:v>19.664999999999999</c:v>
                </c:pt>
                <c:pt idx="14">
                  <c:v>42.434999999999995</c:v>
                </c:pt>
                <c:pt idx="15">
                  <c:v>18.63</c:v>
                </c:pt>
                <c:pt idx="16">
                  <c:v>8.2799999999999994</c:v>
                </c:pt>
                <c:pt idx="17">
                  <c:v>27.944999999999997</c:v>
                </c:pt>
                <c:pt idx="18">
                  <c:v>23.805</c:v>
                </c:pt>
                <c:pt idx="19">
                  <c:v>13.454999999999998</c:v>
                </c:pt>
                <c:pt idx="20">
                  <c:v>31.049999999999997</c:v>
                </c:pt>
                <c:pt idx="21">
                  <c:v>16.559999999999999</c:v>
                </c:pt>
                <c:pt idx="22">
                  <c:v>8.2799999999999994</c:v>
                </c:pt>
                <c:pt idx="23">
                  <c:v>13.454999999999998</c:v>
                </c:pt>
                <c:pt idx="24">
                  <c:v>13.454999999999998</c:v>
                </c:pt>
                <c:pt idx="25">
                  <c:v>7.2449999999999992</c:v>
                </c:pt>
                <c:pt idx="26">
                  <c:v>8.2799999999999994</c:v>
                </c:pt>
                <c:pt idx="27">
                  <c:v>42.434999999999995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40304"/>
        <c:axId val="930845792"/>
        <c:axId val="828182152"/>
      </c:bar3DChart>
      <c:catAx>
        <c:axId val="93084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457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4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40304"/>
        <c:crosses val="autoZero"/>
        <c:crossBetween val="between"/>
      </c:valAx>
      <c:serAx>
        <c:axId val="8281821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4579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2025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'Mar25'!$C$3:$AG$3</c:f>
              <c:numCache>
                <c:formatCode>0.0</c:formatCode>
                <c:ptCount val="31"/>
                <c:pt idx="0">
                  <c:v>11.5</c:v>
                </c:pt>
                <c:pt idx="1">
                  <c:v>9.9600000000000009</c:v>
                </c:pt>
                <c:pt idx="2">
                  <c:v>8.48</c:v>
                </c:pt>
                <c:pt idx="3">
                  <c:v>8.4</c:v>
                </c:pt>
                <c:pt idx="4">
                  <c:v>8.31</c:v>
                </c:pt>
                <c:pt idx="5">
                  <c:v>8.25</c:v>
                </c:pt>
                <c:pt idx="6">
                  <c:v>8.2200000000000006</c:v>
                </c:pt>
                <c:pt idx="7">
                  <c:v>8.3000000000000007</c:v>
                </c:pt>
                <c:pt idx="8">
                  <c:v>9.57</c:v>
                </c:pt>
                <c:pt idx="9">
                  <c:v>11.3</c:v>
                </c:pt>
                <c:pt idx="10">
                  <c:v>11.1</c:v>
                </c:pt>
                <c:pt idx="11">
                  <c:v>4.7699999999999996</c:v>
                </c:pt>
                <c:pt idx="12">
                  <c:v>11.5</c:v>
                </c:pt>
                <c:pt idx="13">
                  <c:v>11</c:v>
                </c:pt>
                <c:pt idx="14">
                  <c:v>1.58</c:v>
                </c:pt>
                <c:pt idx="15">
                  <c:v>3.79</c:v>
                </c:pt>
                <c:pt idx="16">
                  <c:v>7.19</c:v>
                </c:pt>
                <c:pt idx="17">
                  <c:v>9.0299999999999994</c:v>
                </c:pt>
                <c:pt idx="18">
                  <c:v>8.77</c:v>
                </c:pt>
                <c:pt idx="19">
                  <c:v>8.52</c:v>
                </c:pt>
                <c:pt idx="20">
                  <c:v>8.26</c:v>
                </c:pt>
                <c:pt idx="21">
                  <c:v>12.2</c:v>
                </c:pt>
                <c:pt idx="22">
                  <c:v>11.3</c:v>
                </c:pt>
                <c:pt idx="23">
                  <c:v>11.1</c:v>
                </c:pt>
                <c:pt idx="24">
                  <c:v>9.1999999999999993</c:v>
                </c:pt>
                <c:pt idx="25">
                  <c:v>7.74</c:v>
                </c:pt>
                <c:pt idx="26">
                  <c:v>13.6</c:v>
                </c:pt>
                <c:pt idx="27">
                  <c:v>12.6</c:v>
                </c:pt>
                <c:pt idx="28">
                  <c:v>3.79</c:v>
                </c:pt>
                <c:pt idx="29">
                  <c:v>9.3000000000000007</c:v>
                </c:pt>
                <c:pt idx="30">
                  <c:v>11.3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'Mar25'!$C$8:$AG$8</c:f>
              <c:numCache>
                <c:formatCode>0.0</c:formatCode>
                <c:ptCount val="31"/>
                <c:pt idx="0">
                  <c:v>17.594999999999999</c:v>
                </c:pt>
                <c:pt idx="1">
                  <c:v>27.944999999999997</c:v>
                </c:pt>
                <c:pt idx="2">
                  <c:v>54.854999999999997</c:v>
                </c:pt>
                <c:pt idx="3">
                  <c:v>52.784999999999997</c:v>
                </c:pt>
                <c:pt idx="4">
                  <c:v>54.854999999999997</c:v>
                </c:pt>
                <c:pt idx="5">
                  <c:v>52.784999999999997</c:v>
                </c:pt>
                <c:pt idx="6">
                  <c:v>53.819999999999993</c:v>
                </c:pt>
                <c:pt idx="7">
                  <c:v>53.819999999999993</c:v>
                </c:pt>
                <c:pt idx="8">
                  <c:v>46.574999999999996</c:v>
                </c:pt>
                <c:pt idx="9">
                  <c:v>31.049999999999997</c:v>
                </c:pt>
                <c:pt idx="10">
                  <c:v>34.154999999999994</c:v>
                </c:pt>
                <c:pt idx="11">
                  <c:v>6.2099999999999991</c:v>
                </c:pt>
                <c:pt idx="12">
                  <c:v>38.294999999999995</c:v>
                </c:pt>
                <c:pt idx="13">
                  <c:v>16.559999999999999</c:v>
                </c:pt>
                <c:pt idx="14">
                  <c:v>6.2099999999999991</c:v>
                </c:pt>
                <c:pt idx="15">
                  <c:v>9.3149999999999995</c:v>
                </c:pt>
                <c:pt idx="16">
                  <c:v>16.559999999999999</c:v>
                </c:pt>
                <c:pt idx="17">
                  <c:v>60.029999999999994</c:v>
                </c:pt>
                <c:pt idx="18">
                  <c:v>61.064999999999998</c:v>
                </c:pt>
                <c:pt idx="19">
                  <c:v>55.889999999999993</c:v>
                </c:pt>
                <c:pt idx="20">
                  <c:v>33.119999999999997</c:v>
                </c:pt>
                <c:pt idx="21">
                  <c:v>36.224999999999994</c:v>
                </c:pt>
                <c:pt idx="22">
                  <c:v>26.909999999999997</c:v>
                </c:pt>
                <c:pt idx="23">
                  <c:v>38.294999999999995</c:v>
                </c:pt>
                <c:pt idx="24">
                  <c:v>22.77</c:v>
                </c:pt>
                <c:pt idx="25">
                  <c:v>10.35</c:v>
                </c:pt>
                <c:pt idx="26">
                  <c:v>28.979999999999997</c:v>
                </c:pt>
                <c:pt idx="27">
                  <c:v>24.839999999999996</c:v>
                </c:pt>
                <c:pt idx="28">
                  <c:v>5.1749999999999998</c:v>
                </c:pt>
                <c:pt idx="29">
                  <c:v>60.029999999999994</c:v>
                </c:pt>
                <c:pt idx="30">
                  <c:v>52.784999999999997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841872"/>
        <c:axId val="930846968"/>
        <c:axId val="828177064"/>
      </c:bar3DChart>
      <c:catAx>
        <c:axId val="93084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469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846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841872"/>
        <c:crosses val="autoZero"/>
        <c:crossBetween val="between"/>
      </c:valAx>
      <c:serAx>
        <c:axId val="8281770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8469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2025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'Apr25'!$C$3:$AG$3</c:f>
              <c:numCache>
                <c:formatCode>0.0</c:formatCode>
                <c:ptCount val="31"/>
                <c:pt idx="0">
                  <c:v>12.8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'Apr25'!$C$8:$AG$8</c:f>
              <c:numCache>
                <c:formatCode>0.0</c:formatCode>
                <c:ptCount val="31"/>
                <c:pt idx="0">
                  <c:v>53.819999999999993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2795936"/>
        <c:axId val="1052799856"/>
        <c:axId val="1049763912"/>
      </c:bar3DChart>
      <c:catAx>
        <c:axId val="10527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27998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05279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2795936"/>
        <c:crosses val="autoZero"/>
        <c:crossBetween val="between"/>
      </c:valAx>
      <c:serAx>
        <c:axId val="104976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279985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'Dez13'!$A$3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'Dez13'!$C$3:$AG$3</c:f>
              <c:numCache>
                <c:formatCode>0.0</c:formatCode>
                <c:ptCount val="31"/>
                <c:pt idx="0">
                  <c:v>5.4720000000000004</c:v>
                </c:pt>
                <c:pt idx="1">
                  <c:v>5.9749999999999996</c:v>
                </c:pt>
                <c:pt idx="2">
                  <c:v>3.6819999999999999</c:v>
                </c:pt>
                <c:pt idx="3">
                  <c:v>6.3339999999999996</c:v>
                </c:pt>
                <c:pt idx="4">
                  <c:v>4.4459999999999997</c:v>
                </c:pt>
                <c:pt idx="5">
                  <c:v>7.1429999999999998</c:v>
                </c:pt>
                <c:pt idx="6">
                  <c:v>6.2850000000000001</c:v>
                </c:pt>
                <c:pt idx="7">
                  <c:v>6.3209999999999997</c:v>
                </c:pt>
                <c:pt idx="8">
                  <c:v>6.2119999999999997</c:v>
                </c:pt>
                <c:pt idx="9">
                  <c:v>5.7779999999999996</c:v>
                </c:pt>
                <c:pt idx="10">
                  <c:v>5.7409999999999997</c:v>
                </c:pt>
                <c:pt idx="11">
                  <c:v>5.4870000000000001</c:v>
                </c:pt>
                <c:pt idx="12">
                  <c:v>5.9029999999999996</c:v>
                </c:pt>
                <c:pt idx="13">
                  <c:v>3.9209999999999998</c:v>
                </c:pt>
                <c:pt idx="14">
                  <c:v>5.6689999999999996</c:v>
                </c:pt>
                <c:pt idx="15">
                  <c:v>5.0629999999999997</c:v>
                </c:pt>
                <c:pt idx="16">
                  <c:v>5.1790000000000003</c:v>
                </c:pt>
                <c:pt idx="17">
                  <c:v>6.1669999999999998</c:v>
                </c:pt>
                <c:pt idx="18">
                  <c:v>1.429</c:v>
                </c:pt>
                <c:pt idx="19">
                  <c:v>1.6279999999999999</c:v>
                </c:pt>
                <c:pt idx="20">
                  <c:v>3.6640000000000001</c:v>
                </c:pt>
                <c:pt idx="21">
                  <c:v>4.976</c:v>
                </c:pt>
                <c:pt idx="22">
                  <c:v>4.7969999999999997</c:v>
                </c:pt>
                <c:pt idx="23">
                  <c:v>5.2320000000000002</c:v>
                </c:pt>
                <c:pt idx="24">
                  <c:v>0.99</c:v>
                </c:pt>
                <c:pt idx="26">
                  <c:v>0.98</c:v>
                </c:pt>
                <c:pt idx="27">
                  <c:v>2.161</c:v>
                </c:pt>
                <c:pt idx="28">
                  <c:v>6.2779999999999996</c:v>
                </c:pt>
                <c:pt idx="29">
                  <c:v>5.532</c:v>
                </c:pt>
                <c:pt idx="30">
                  <c:v>5.6669999999999998</c:v>
                </c:pt>
              </c:numCache>
            </c:numRef>
          </c:val>
        </c:ser>
        <c:ser>
          <c:idx val="0"/>
          <c:order val="1"/>
          <c:tx>
            <c:strRef>
              <c:f>'Dez13'!$A$4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'Dez13'!$C$4:$AG$4</c:f>
              <c:numCache>
                <c:formatCode>0.0</c:formatCode>
                <c:ptCount val="31"/>
                <c:pt idx="0">
                  <c:v>23.3</c:v>
                </c:pt>
                <c:pt idx="1">
                  <c:v>25.4</c:v>
                </c:pt>
                <c:pt idx="2">
                  <c:v>10.9</c:v>
                </c:pt>
                <c:pt idx="3">
                  <c:v>24.9</c:v>
                </c:pt>
                <c:pt idx="4">
                  <c:v>11.5</c:v>
                </c:pt>
                <c:pt idx="5">
                  <c:v>18.7</c:v>
                </c:pt>
                <c:pt idx="6">
                  <c:v>24.3</c:v>
                </c:pt>
                <c:pt idx="7">
                  <c:v>24.2</c:v>
                </c:pt>
                <c:pt idx="8">
                  <c:v>22.3</c:v>
                </c:pt>
                <c:pt idx="9">
                  <c:v>22.9</c:v>
                </c:pt>
                <c:pt idx="10">
                  <c:v>22.6</c:v>
                </c:pt>
                <c:pt idx="11">
                  <c:v>21.5</c:v>
                </c:pt>
                <c:pt idx="12">
                  <c:v>13.8</c:v>
                </c:pt>
                <c:pt idx="13">
                  <c:v>6.9</c:v>
                </c:pt>
                <c:pt idx="14">
                  <c:v>18.3</c:v>
                </c:pt>
                <c:pt idx="15">
                  <c:v>20.2</c:v>
                </c:pt>
                <c:pt idx="16">
                  <c:v>21.1</c:v>
                </c:pt>
                <c:pt idx="17">
                  <c:v>18.399999999999999</c:v>
                </c:pt>
                <c:pt idx="18">
                  <c:v>4.8</c:v>
                </c:pt>
                <c:pt idx="19">
                  <c:v>5.5</c:v>
                </c:pt>
                <c:pt idx="20">
                  <c:v>10.8</c:v>
                </c:pt>
                <c:pt idx="21">
                  <c:v>13.4</c:v>
                </c:pt>
                <c:pt idx="22">
                  <c:v>18.5</c:v>
                </c:pt>
                <c:pt idx="23">
                  <c:v>15.6</c:v>
                </c:pt>
                <c:pt idx="24">
                  <c:v>2.1</c:v>
                </c:pt>
                <c:pt idx="25">
                  <c:v>1</c:v>
                </c:pt>
                <c:pt idx="26">
                  <c:v>3</c:v>
                </c:pt>
                <c:pt idx="27">
                  <c:v>4</c:v>
                </c:pt>
                <c:pt idx="28">
                  <c:v>14.6</c:v>
                </c:pt>
                <c:pt idx="29">
                  <c:v>21.8</c:v>
                </c:pt>
                <c:pt idx="30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0440"/>
        <c:axId val="895736320"/>
        <c:axId val="913210096"/>
      </c:bar3DChart>
      <c:catAx>
        <c:axId val="89573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632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3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0440"/>
        <c:crosses val="autoZero"/>
        <c:crossBetween val="between"/>
      </c:valAx>
      <c:serAx>
        <c:axId val="91321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3632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'Jan14'!$A$3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'Jan14'!$C$3:$AG$3</c:f>
              <c:numCache>
                <c:formatCode>0.0</c:formatCode>
                <c:ptCount val="31"/>
                <c:pt idx="0">
                  <c:v>6.0540000000000003</c:v>
                </c:pt>
                <c:pt idx="1">
                  <c:v>7.7249999999999996</c:v>
                </c:pt>
                <c:pt idx="2">
                  <c:v>7.3890000000000002</c:v>
                </c:pt>
                <c:pt idx="3">
                  <c:v>0.72099999999999997</c:v>
                </c:pt>
                <c:pt idx="4">
                  <c:v>7.61</c:v>
                </c:pt>
                <c:pt idx="5">
                  <c:v>6.16</c:v>
                </c:pt>
                <c:pt idx="6">
                  <c:v>7.4080000000000004</c:v>
                </c:pt>
                <c:pt idx="7">
                  <c:v>4.72</c:v>
                </c:pt>
                <c:pt idx="8">
                  <c:v>6.7930000000000001</c:v>
                </c:pt>
                <c:pt idx="9">
                  <c:v>8.1359999999999992</c:v>
                </c:pt>
                <c:pt idx="10">
                  <c:v>7.359</c:v>
                </c:pt>
                <c:pt idx="11">
                  <c:v>6.3339999999999996</c:v>
                </c:pt>
                <c:pt idx="12">
                  <c:v>2.7330000000000001</c:v>
                </c:pt>
                <c:pt idx="13">
                  <c:v>1.794</c:v>
                </c:pt>
                <c:pt idx="14">
                  <c:v>6.1740000000000004</c:v>
                </c:pt>
                <c:pt idx="15">
                  <c:v>4.0179999999999998</c:v>
                </c:pt>
                <c:pt idx="16">
                  <c:v>9.5289999999999999</c:v>
                </c:pt>
                <c:pt idx="17">
                  <c:v>1.8320000000000001</c:v>
                </c:pt>
                <c:pt idx="18">
                  <c:v>6.5309999999999997</c:v>
                </c:pt>
                <c:pt idx="19">
                  <c:v>1.464</c:v>
                </c:pt>
                <c:pt idx="20">
                  <c:v>1.0780000000000001</c:v>
                </c:pt>
                <c:pt idx="21">
                  <c:v>6.5549999999999997</c:v>
                </c:pt>
                <c:pt idx="22">
                  <c:v>2.032</c:v>
                </c:pt>
                <c:pt idx="23">
                  <c:v>7.6859999999999999</c:v>
                </c:pt>
                <c:pt idx="24">
                  <c:v>7.9649999999999999</c:v>
                </c:pt>
                <c:pt idx="25">
                  <c:v>4.8890000000000002</c:v>
                </c:pt>
                <c:pt idx="26">
                  <c:v>9.2769999999999992</c:v>
                </c:pt>
                <c:pt idx="27">
                  <c:v>8.9819999999999993</c:v>
                </c:pt>
                <c:pt idx="28">
                  <c:v>5.4409999999999998</c:v>
                </c:pt>
                <c:pt idx="29">
                  <c:v>2.4729999999999999</c:v>
                </c:pt>
                <c:pt idx="30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'Jan14'!$A$4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'Jan14'!$C$4:$AG$4</c:f>
              <c:numCache>
                <c:formatCode>0.0</c:formatCode>
                <c:ptCount val="31"/>
                <c:pt idx="0">
                  <c:v>18.899999999999999</c:v>
                </c:pt>
                <c:pt idx="1">
                  <c:v>10.1</c:v>
                </c:pt>
                <c:pt idx="2">
                  <c:v>11.2</c:v>
                </c:pt>
                <c:pt idx="3">
                  <c:v>2</c:v>
                </c:pt>
                <c:pt idx="4">
                  <c:v>19.8</c:v>
                </c:pt>
                <c:pt idx="5">
                  <c:v>20</c:v>
                </c:pt>
                <c:pt idx="6">
                  <c:v>23.6</c:v>
                </c:pt>
                <c:pt idx="7">
                  <c:v>18.7</c:v>
                </c:pt>
                <c:pt idx="8">
                  <c:v>19.899999999999999</c:v>
                </c:pt>
                <c:pt idx="9">
                  <c:v>15.4</c:v>
                </c:pt>
                <c:pt idx="10">
                  <c:v>15.2</c:v>
                </c:pt>
                <c:pt idx="11">
                  <c:v>26.5</c:v>
                </c:pt>
                <c:pt idx="12">
                  <c:v>7.7</c:v>
                </c:pt>
                <c:pt idx="13">
                  <c:v>4.8</c:v>
                </c:pt>
                <c:pt idx="14">
                  <c:v>18.100000000000001</c:v>
                </c:pt>
                <c:pt idx="15">
                  <c:v>8.8000000000000007</c:v>
                </c:pt>
                <c:pt idx="16">
                  <c:v>16.100000000000001</c:v>
                </c:pt>
                <c:pt idx="17">
                  <c:v>6.4</c:v>
                </c:pt>
                <c:pt idx="18">
                  <c:v>14.1</c:v>
                </c:pt>
                <c:pt idx="19">
                  <c:v>5.5</c:v>
                </c:pt>
                <c:pt idx="20">
                  <c:v>4.4000000000000004</c:v>
                </c:pt>
                <c:pt idx="21">
                  <c:v>13.6</c:v>
                </c:pt>
                <c:pt idx="22">
                  <c:v>7</c:v>
                </c:pt>
                <c:pt idx="23">
                  <c:v>10.7</c:v>
                </c:pt>
                <c:pt idx="24">
                  <c:v>30.4</c:v>
                </c:pt>
                <c:pt idx="25">
                  <c:v>11.5</c:v>
                </c:pt>
                <c:pt idx="26">
                  <c:v>38</c:v>
                </c:pt>
                <c:pt idx="27">
                  <c:v>42.9</c:v>
                </c:pt>
                <c:pt idx="28">
                  <c:v>18.100000000000001</c:v>
                </c:pt>
                <c:pt idx="29">
                  <c:v>10.5</c:v>
                </c:pt>
                <c:pt idx="30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2008"/>
        <c:axId val="895732400"/>
        <c:axId val="913213488"/>
      </c:bar3DChart>
      <c:catAx>
        <c:axId val="895732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24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3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2008"/>
        <c:crosses val="autoZero"/>
        <c:crossBetween val="between"/>
      </c:valAx>
      <c:serAx>
        <c:axId val="91321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3240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'Feb14'!$A$3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'Feb14'!$C$3:$AG$3</c:f>
              <c:numCache>
                <c:formatCode>0.0</c:formatCode>
                <c:ptCount val="31"/>
                <c:pt idx="0">
                  <c:v>9.157</c:v>
                </c:pt>
                <c:pt idx="1">
                  <c:v>0.996</c:v>
                </c:pt>
                <c:pt idx="2">
                  <c:v>4.4610000000000003</c:v>
                </c:pt>
                <c:pt idx="3">
                  <c:v>6.1180000000000003</c:v>
                </c:pt>
                <c:pt idx="4">
                  <c:v>1.85</c:v>
                </c:pt>
                <c:pt idx="5">
                  <c:v>9.52</c:v>
                </c:pt>
                <c:pt idx="6">
                  <c:v>2.7320000000000002</c:v>
                </c:pt>
                <c:pt idx="7">
                  <c:v>2.722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6.5780000000000003</c:v>
                </c:pt>
                <c:pt idx="13">
                  <c:v>2.968</c:v>
                </c:pt>
                <c:pt idx="14">
                  <c:v>9.4969999999999999</c:v>
                </c:pt>
                <c:pt idx="15">
                  <c:v>2.44</c:v>
                </c:pt>
                <c:pt idx="16">
                  <c:v>10</c:v>
                </c:pt>
                <c:pt idx="18">
                  <c:v>2.411</c:v>
                </c:pt>
                <c:pt idx="19">
                  <c:v>9.9290000000000003</c:v>
                </c:pt>
                <c:pt idx="20">
                  <c:v>3.46</c:v>
                </c:pt>
                <c:pt idx="21">
                  <c:v>10</c:v>
                </c:pt>
                <c:pt idx="22">
                  <c:v>9.9979999999999993</c:v>
                </c:pt>
                <c:pt idx="23">
                  <c:v>9.9819999999999993</c:v>
                </c:pt>
                <c:pt idx="24">
                  <c:v>9.8520000000000003</c:v>
                </c:pt>
                <c:pt idx="25">
                  <c:v>2.9670000000000001</c:v>
                </c:pt>
                <c:pt idx="26">
                  <c:v>10</c:v>
                </c:pt>
                <c:pt idx="27">
                  <c:v>10</c:v>
                </c:pt>
              </c:numCache>
            </c:numRef>
          </c:val>
        </c:ser>
        <c:ser>
          <c:idx val="0"/>
          <c:order val="1"/>
          <c:tx>
            <c:strRef>
              <c:f>'Feb14'!$A$4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'Feb14'!$C$4:$AG$4</c:f>
              <c:numCache>
                <c:formatCode>0.0</c:formatCode>
                <c:ptCount val="31"/>
                <c:pt idx="0">
                  <c:v>33.299999999999997</c:v>
                </c:pt>
                <c:pt idx="1">
                  <c:v>4.7</c:v>
                </c:pt>
                <c:pt idx="2">
                  <c:v>13.9</c:v>
                </c:pt>
                <c:pt idx="3">
                  <c:v>14</c:v>
                </c:pt>
                <c:pt idx="4">
                  <c:v>5.5</c:v>
                </c:pt>
                <c:pt idx="5">
                  <c:v>42.4</c:v>
                </c:pt>
                <c:pt idx="6">
                  <c:v>6.6</c:v>
                </c:pt>
                <c:pt idx="7">
                  <c:v>10.9</c:v>
                </c:pt>
                <c:pt idx="8">
                  <c:v>43</c:v>
                </c:pt>
                <c:pt idx="9">
                  <c:v>17.2</c:v>
                </c:pt>
                <c:pt idx="10">
                  <c:v>33.4</c:v>
                </c:pt>
                <c:pt idx="11">
                  <c:v>52.8</c:v>
                </c:pt>
                <c:pt idx="12">
                  <c:v>9</c:v>
                </c:pt>
                <c:pt idx="13">
                  <c:v>11.6</c:v>
                </c:pt>
                <c:pt idx="14">
                  <c:v>33.1</c:v>
                </c:pt>
                <c:pt idx="15">
                  <c:v>11.1</c:v>
                </c:pt>
                <c:pt idx="16">
                  <c:v>52.2</c:v>
                </c:pt>
                <c:pt idx="17">
                  <c:v>39.899999999999636</c:v>
                </c:pt>
                <c:pt idx="18">
                  <c:v>9.1</c:v>
                </c:pt>
                <c:pt idx="19">
                  <c:v>54.5</c:v>
                </c:pt>
                <c:pt idx="20">
                  <c:v>10.6</c:v>
                </c:pt>
                <c:pt idx="21">
                  <c:v>45.9</c:v>
                </c:pt>
                <c:pt idx="22">
                  <c:v>58.6</c:v>
                </c:pt>
                <c:pt idx="23">
                  <c:v>63.2</c:v>
                </c:pt>
                <c:pt idx="24">
                  <c:v>53.6</c:v>
                </c:pt>
                <c:pt idx="25">
                  <c:v>11.3</c:v>
                </c:pt>
                <c:pt idx="26">
                  <c:v>31.9</c:v>
                </c:pt>
                <c:pt idx="27">
                  <c:v>42.3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3184"/>
        <c:axId val="895733968"/>
        <c:axId val="913210944"/>
      </c:bar3DChart>
      <c:catAx>
        <c:axId val="8957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39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3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3184"/>
        <c:crosses val="autoZero"/>
        <c:crossBetween val="between"/>
      </c:valAx>
      <c:serAx>
        <c:axId val="91321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339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'Mar14'!$A$3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'Mar14'!$C$3:$AG$3</c:f>
              <c:numCache>
                <c:formatCode>0.0</c:formatCode>
                <c:ptCount val="31"/>
                <c:pt idx="0">
                  <c:v>10</c:v>
                </c:pt>
                <c:pt idx="1">
                  <c:v>5.38</c:v>
                </c:pt>
                <c:pt idx="2">
                  <c:v>5.6020000000000003</c:v>
                </c:pt>
                <c:pt idx="3">
                  <c:v>4.242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9.9819999999999993</c:v>
                </c:pt>
                <c:pt idx="9">
                  <c:v>9.9760000000000009</c:v>
                </c:pt>
                <c:pt idx="10">
                  <c:v>10</c:v>
                </c:pt>
                <c:pt idx="11">
                  <c:v>9.9689999999999994</c:v>
                </c:pt>
                <c:pt idx="12">
                  <c:v>9.9039999999999999</c:v>
                </c:pt>
                <c:pt idx="13">
                  <c:v>9.4060000000000006</c:v>
                </c:pt>
                <c:pt idx="14">
                  <c:v>7.6669999999999998</c:v>
                </c:pt>
                <c:pt idx="15">
                  <c:v>10</c:v>
                </c:pt>
                <c:pt idx="16">
                  <c:v>9.9870000000000001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9.9830000000000005</c:v>
                </c:pt>
                <c:pt idx="21">
                  <c:v>2.3260000000000001</c:v>
                </c:pt>
                <c:pt idx="22">
                  <c:v>1.677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9.9700000000000006</c:v>
                </c:pt>
                <c:pt idx="28">
                  <c:v>10</c:v>
                </c:pt>
                <c:pt idx="29">
                  <c:v>10</c:v>
                </c:pt>
                <c:pt idx="30">
                  <c:v>9.9760000000000009</c:v>
                </c:pt>
              </c:numCache>
            </c:numRef>
          </c:val>
        </c:ser>
        <c:ser>
          <c:idx val="0"/>
          <c:order val="1"/>
          <c:tx>
            <c:strRef>
              <c:f>'Mar14'!$A$4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'Mar14'!$C$4:$AG$4</c:f>
              <c:numCache>
                <c:formatCode>0.0</c:formatCode>
                <c:ptCount val="31"/>
                <c:pt idx="0">
                  <c:v>24.3</c:v>
                </c:pt>
                <c:pt idx="1">
                  <c:v>15.7</c:v>
                </c:pt>
                <c:pt idx="2">
                  <c:v>14.8</c:v>
                </c:pt>
                <c:pt idx="3">
                  <c:v>16.399999999999999</c:v>
                </c:pt>
                <c:pt idx="4">
                  <c:v>30</c:v>
                </c:pt>
                <c:pt idx="5">
                  <c:v>51.9</c:v>
                </c:pt>
                <c:pt idx="6">
                  <c:v>68.8</c:v>
                </c:pt>
                <c:pt idx="7">
                  <c:v>67.599999999999994</c:v>
                </c:pt>
                <c:pt idx="8">
                  <c:v>68.099999999999994</c:v>
                </c:pt>
                <c:pt idx="9">
                  <c:v>66.3</c:v>
                </c:pt>
                <c:pt idx="10">
                  <c:v>55.7</c:v>
                </c:pt>
                <c:pt idx="11">
                  <c:v>66.599999999999994</c:v>
                </c:pt>
                <c:pt idx="12">
                  <c:v>65.2</c:v>
                </c:pt>
                <c:pt idx="13">
                  <c:v>62.1</c:v>
                </c:pt>
                <c:pt idx="14">
                  <c:v>23.5</c:v>
                </c:pt>
                <c:pt idx="15">
                  <c:v>50.9</c:v>
                </c:pt>
                <c:pt idx="16">
                  <c:v>72.900000000000006</c:v>
                </c:pt>
                <c:pt idx="17">
                  <c:v>65.3</c:v>
                </c:pt>
                <c:pt idx="18">
                  <c:v>60.6</c:v>
                </c:pt>
                <c:pt idx="19">
                  <c:v>69</c:v>
                </c:pt>
                <c:pt idx="20">
                  <c:v>67.7</c:v>
                </c:pt>
                <c:pt idx="21">
                  <c:v>8</c:v>
                </c:pt>
                <c:pt idx="22">
                  <c:v>7</c:v>
                </c:pt>
                <c:pt idx="23">
                  <c:v>31.9</c:v>
                </c:pt>
                <c:pt idx="24">
                  <c:v>57.2</c:v>
                </c:pt>
                <c:pt idx="25">
                  <c:v>47.4</c:v>
                </c:pt>
                <c:pt idx="26">
                  <c:v>72.7</c:v>
                </c:pt>
                <c:pt idx="27">
                  <c:v>74.8</c:v>
                </c:pt>
                <c:pt idx="28">
                  <c:v>68.8</c:v>
                </c:pt>
                <c:pt idx="29">
                  <c:v>63.9</c:v>
                </c:pt>
                <c:pt idx="30">
                  <c:v>66.900000000000006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74344"/>
        <c:axId val="895969560"/>
        <c:axId val="913212640"/>
      </c:bar3DChart>
      <c:catAx>
        <c:axId val="89577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96956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969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74344"/>
        <c:crosses val="autoZero"/>
        <c:crossBetween val="between"/>
      </c:valAx>
      <c:serAx>
        <c:axId val="91321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89596956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Energie über ein Jahr</a:t>
            </a:r>
          </a:p>
        </c:rich>
      </c:tx>
      <c:layout>
        <c:manualLayout>
          <c:xMode val="edge"/>
          <c:yMode val="edge"/>
          <c:x val="0.3248686333072463"/>
          <c:y val="3.016232513946509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0420315236427317E-2"/>
          <c:y val="0.23897911832946636"/>
          <c:w val="0.92206654991243431"/>
          <c:h val="0.6194895591647331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Total!$A$10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Total!$N$8:$EU$8</c:f>
              <c:strCache>
                <c:ptCount val="138"/>
                <c:pt idx="0">
                  <c:v>Nov13</c:v>
                </c:pt>
                <c:pt idx="1">
                  <c:v>Dez13</c:v>
                </c:pt>
                <c:pt idx="2">
                  <c:v>Jan14</c:v>
                </c:pt>
                <c:pt idx="3">
                  <c:v>Feb14</c:v>
                </c:pt>
                <c:pt idx="4">
                  <c:v>Mar14</c:v>
                </c:pt>
                <c:pt idx="5">
                  <c:v>Apr14</c:v>
                </c:pt>
                <c:pt idx="6">
                  <c:v>Mai14</c:v>
                </c:pt>
                <c:pt idx="7">
                  <c:v>Jun14</c:v>
                </c:pt>
                <c:pt idx="8">
                  <c:v>Jul14</c:v>
                </c:pt>
                <c:pt idx="9">
                  <c:v>Aug14</c:v>
                </c:pt>
                <c:pt idx="10">
                  <c:v>Sep14</c:v>
                </c:pt>
                <c:pt idx="11">
                  <c:v>Okt14</c:v>
                </c:pt>
                <c:pt idx="12">
                  <c:v>Nov14</c:v>
                </c:pt>
                <c:pt idx="13">
                  <c:v>Dez14</c:v>
                </c:pt>
                <c:pt idx="14">
                  <c:v>Jan15</c:v>
                </c:pt>
                <c:pt idx="15">
                  <c:v>Feb15</c:v>
                </c:pt>
                <c:pt idx="16">
                  <c:v>Mar15</c:v>
                </c:pt>
                <c:pt idx="17">
                  <c:v>Apr15</c:v>
                </c:pt>
                <c:pt idx="18">
                  <c:v>Mai15</c:v>
                </c:pt>
                <c:pt idx="19">
                  <c:v>Jun15</c:v>
                </c:pt>
                <c:pt idx="20">
                  <c:v>Jul15</c:v>
                </c:pt>
                <c:pt idx="21">
                  <c:v>Aug15</c:v>
                </c:pt>
                <c:pt idx="22">
                  <c:v>Sep15</c:v>
                </c:pt>
                <c:pt idx="23">
                  <c:v>Okt15</c:v>
                </c:pt>
                <c:pt idx="24">
                  <c:v>Nov15</c:v>
                </c:pt>
                <c:pt idx="25">
                  <c:v>Dez15</c:v>
                </c:pt>
                <c:pt idx="26">
                  <c:v>Jan16</c:v>
                </c:pt>
                <c:pt idx="27">
                  <c:v>Feb16</c:v>
                </c:pt>
                <c:pt idx="28">
                  <c:v>Mar16</c:v>
                </c:pt>
                <c:pt idx="29">
                  <c:v>Apr16</c:v>
                </c:pt>
                <c:pt idx="30">
                  <c:v>Mai16</c:v>
                </c:pt>
                <c:pt idx="31">
                  <c:v>Jun16</c:v>
                </c:pt>
                <c:pt idx="32">
                  <c:v>Jul16</c:v>
                </c:pt>
                <c:pt idx="33">
                  <c:v>Aug16</c:v>
                </c:pt>
                <c:pt idx="34">
                  <c:v>Sep16</c:v>
                </c:pt>
                <c:pt idx="35">
                  <c:v>Okt16</c:v>
                </c:pt>
                <c:pt idx="36">
                  <c:v>Nov16</c:v>
                </c:pt>
                <c:pt idx="37">
                  <c:v>Dez16</c:v>
                </c:pt>
                <c:pt idx="38">
                  <c:v>Jan17</c:v>
                </c:pt>
                <c:pt idx="39">
                  <c:v>Feb17</c:v>
                </c:pt>
                <c:pt idx="40">
                  <c:v>Mar17</c:v>
                </c:pt>
                <c:pt idx="41">
                  <c:v>Apr17</c:v>
                </c:pt>
                <c:pt idx="42">
                  <c:v>Mai17</c:v>
                </c:pt>
                <c:pt idx="43">
                  <c:v>Jun17</c:v>
                </c:pt>
                <c:pt idx="44">
                  <c:v>Jul17</c:v>
                </c:pt>
                <c:pt idx="45">
                  <c:v>Aug17</c:v>
                </c:pt>
                <c:pt idx="46">
                  <c:v>Sep17</c:v>
                </c:pt>
                <c:pt idx="47">
                  <c:v>Okt17</c:v>
                </c:pt>
                <c:pt idx="48">
                  <c:v>Nov17</c:v>
                </c:pt>
                <c:pt idx="49">
                  <c:v>Dez17</c:v>
                </c:pt>
                <c:pt idx="50">
                  <c:v>Jan18</c:v>
                </c:pt>
                <c:pt idx="51">
                  <c:v>Feb18</c:v>
                </c:pt>
                <c:pt idx="52">
                  <c:v>Mar18</c:v>
                </c:pt>
                <c:pt idx="53">
                  <c:v>Apr18</c:v>
                </c:pt>
                <c:pt idx="54">
                  <c:v>Mai18</c:v>
                </c:pt>
                <c:pt idx="55">
                  <c:v>Jun18</c:v>
                </c:pt>
                <c:pt idx="56">
                  <c:v>Jul18</c:v>
                </c:pt>
                <c:pt idx="57">
                  <c:v>Aug18</c:v>
                </c:pt>
                <c:pt idx="58">
                  <c:v>Sep18</c:v>
                </c:pt>
                <c:pt idx="59">
                  <c:v>Okt18</c:v>
                </c:pt>
                <c:pt idx="60">
                  <c:v>Nov18</c:v>
                </c:pt>
                <c:pt idx="61">
                  <c:v>Dez18</c:v>
                </c:pt>
                <c:pt idx="62">
                  <c:v>Jan19</c:v>
                </c:pt>
                <c:pt idx="63">
                  <c:v>Feb19</c:v>
                </c:pt>
                <c:pt idx="64">
                  <c:v>Mar19</c:v>
                </c:pt>
                <c:pt idx="65">
                  <c:v>Apr19</c:v>
                </c:pt>
                <c:pt idx="66">
                  <c:v>Mai19</c:v>
                </c:pt>
                <c:pt idx="67">
                  <c:v>Jun19</c:v>
                </c:pt>
                <c:pt idx="68">
                  <c:v>Jul19</c:v>
                </c:pt>
                <c:pt idx="69">
                  <c:v>Aug19</c:v>
                </c:pt>
                <c:pt idx="70">
                  <c:v>Sep19</c:v>
                </c:pt>
                <c:pt idx="71">
                  <c:v>Okt19</c:v>
                </c:pt>
                <c:pt idx="72">
                  <c:v>Nov19</c:v>
                </c:pt>
                <c:pt idx="73">
                  <c:v>Dez19</c:v>
                </c:pt>
                <c:pt idx="74">
                  <c:v>Jan20</c:v>
                </c:pt>
                <c:pt idx="75">
                  <c:v>Feb20</c:v>
                </c:pt>
                <c:pt idx="76">
                  <c:v>Mar20</c:v>
                </c:pt>
                <c:pt idx="77">
                  <c:v>Apr20</c:v>
                </c:pt>
                <c:pt idx="78">
                  <c:v>Mai20</c:v>
                </c:pt>
                <c:pt idx="79">
                  <c:v>Jun20</c:v>
                </c:pt>
                <c:pt idx="80">
                  <c:v>Jul20</c:v>
                </c:pt>
                <c:pt idx="81">
                  <c:v>Aug20</c:v>
                </c:pt>
                <c:pt idx="82">
                  <c:v>Sep20</c:v>
                </c:pt>
                <c:pt idx="83">
                  <c:v>Okt20</c:v>
                </c:pt>
                <c:pt idx="84">
                  <c:v>Nov20</c:v>
                </c:pt>
                <c:pt idx="85">
                  <c:v>Dez20</c:v>
                </c:pt>
                <c:pt idx="86">
                  <c:v>Jan21</c:v>
                </c:pt>
                <c:pt idx="87">
                  <c:v>Feb21</c:v>
                </c:pt>
                <c:pt idx="88">
                  <c:v>Mar21</c:v>
                </c:pt>
                <c:pt idx="89">
                  <c:v>Apr21</c:v>
                </c:pt>
                <c:pt idx="90">
                  <c:v>Mai21</c:v>
                </c:pt>
                <c:pt idx="91">
                  <c:v>Jun21</c:v>
                </c:pt>
                <c:pt idx="92">
                  <c:v>Jul21</c:v>
                </c:pt>
                <c:pt idx="93">
                  <c:v>Aug21</c:v>
                </c:pt>
                <c:pt idx="94">
                  <c:v>Sep21</c:v>
                </c:pt>
                <c:pt idx="95">
                  <c:v>Okt21</c:v>
                </c:pt>
                <c:pt idx="96">
                  <c:v>Nov21</c:v>
                </c:pt>
                <c:pt idx="97">
                  <c:v>Dez21</c:v>
                </c:pt>
                <c:pt idx="98">
                  <c:v>Jan22</c:v>
                </c:pt>
                <c:pt idx="99">
                  <c:v>Feb22</c:v>
                </c:pt>
                <c:pt idx="100">
                  <c:v>Mar22</c:v>
                </c:pt>
                <c:pt idx="101">
                  <c:v>Apr22</c:v>
                </c:pt>
                <c:pt idx="102">
                  <c:v>Mai22</c:v>
                </c:pt>
                <c:pt idx="103">
                  <c:v>Jun22</c:v>
                </c:pt>
                <c:pt idx="104">
                  <c:v>Jul22</c:v>
                </c:pt>
                <c:pt idx="105">
                  <c:v>Aug22</c:v>
                </c:pt>
                <c:pt idx="106">
                  <c:v>Sep22</c:v>
                </c:pt>
                <c:pt idx="107">
                  <c:v>Okt22</c:v>
                </c:pt>
                <c:pt idx="108">
                  <c:v>Nov22</c:v>
                </c:pt>
                <c:pt idx="109">
                  <c:v>Dez22</c:v>
                </c:pt>
                <c:pt idx="110">
                  <c:v>Jan23</c:v>
                </c:pt>
                <c:pt idx="111">
                  <c:v>Feb23</c:v>
                </c:pt>
                <c:pt idx="112">
                  <c:v>Mar23</c:v>
                </c:pt>
                <c:pt idx="113">
                  <c:v>Apr23</c:v>
                </c:pt>
                <c:pt idx="114">
                  <c:v>Mai23</c:v>
                </c:pt>
                <c:pt idx="115">
                  <c:v>Jun23</c:v>
                </c:pt>
                <c:pt idx="116">
                  <c:v>Jul23</c:v>
                </c:pt>
                <c:pt idx="117">
                  <c:v>Aug23</c:v>
                </c:pt>
                <c:pt idx="118">
                  <c:v>Sep23</c:v>
                </c:pt>
                <c:pt idx="119">
                  <c:v>Okt23</c:v>
                </c:pt>
                <c:pt idx="120">
                  <c:v>Nov23</c:v>
                </c:pt>
                <c:pt idx="121">
                  <c:v>Dez23</c:v>
                </c:pt>
                <c:pt idx="122">
                  <c:v>Jan24</c:v>
                </c:pt>
                <c:pt idx="123">
                  <c:v>Feb24</c:v>
                </c:pt>
                <c:pt idx="124">
                  <c:v>Mar24</c:v>
                </c:pt>
                <c:pt idx="125">
                  <c:v>Apr24</c:v>
                </c:pt>
                <c:pt idx="126">
                  <c:v>Mai24</c:v>
                </c:pt>
                <c:pt idx="127">
                  <c:v>Jun24</c:v>
                </c:pt>
                <c:pt idx="128">
                  <c:v>Jul24</c:v>
                </c:pt>
                <c:pt idx="129">
                  <c:v>Aug24</c:v>
                </c:pt>
                <c:pt idx="130">
                  <c:v>Sep24</c:v>
                </c:pt>
                <c:pt idx="131">
                  <c:v>Okt24</c:v>
                </c:pt>
                <c:pt idx="132">
                  <c:v>Nov24</c:v>
                </c:pt>
                <c:pt idx="133">
                  <c:v>Dez24</c:v>
                </c:pt>
                <c:pt idx="134">
                  <c:v>Jan25</c:v>
                </c:pt>
                <c:pt idx="135">
                  <c:v>Feb25</c:v>
                </c:pt>
                <c:pt idx="136">
                  <c:v>Mar25</c:v>
                </c:pt>
                <c:pt idx="137">
                  <c:v>Apr25</c:v>
                </c:pt>
              </c:strCache>
            </c:strRef>
          </c:cat>
          <c:val>
            <c:numRef>
              <c:f>Total!$N$11:$EU$11</c:f>
              <c:numCache>
                <c:formatCode>0</c:formatCode>
                <c:ptCount val="138"/>
                <c:pt idx="0">
                  <c:v>13413</c:v>
                </c:pt>
                <c:pt idx="1">
                  <c:v>13650</c:v>
                </c:pt>
                <c:pt idx="2">
                  <c:v>13687</c:v>
                </c:pt>
                <c:pt idx="3">
                  <c:v>13791</c:v>
                </c:pt>
                <c:pt idx="4">
                  <c:v>14370</c:v>
                </c:pt>
                <c:pt idx="5">
                  <c:v>14646</c:v>
                </c:pt>
                <c:pt idx="6">
                  <c:v>14939</c:v>
                </c:pt>
                <c:pt idx="7">
                  <c:v>15210</c:v>
                </c:pt>
                <c:pt idx="8">
                  <c:v>14661</c:v>
                </c:pt>
                <c:pt idx="9">
                  <c:v>14315</c:v>
                </c:pt>
                <c:pt idx="10">
                  <c:v>14496</c:v>
                </c:pt>
                <c:pt idx="11">
                  <c:v>14732</c:v>
                </c:pt>
                <c:pt idx="12">
                  <c:v>14799</c:v>
                </c:pt>
                <c:pt idx="13">
                  <c:v>14582</c:v>
                </c:pt>
                <c:pt idx="14">
                  <c:v>14456</c:v>
                </c:pt>
                <c:pt idx="15">
                  <c:v>14346</c:v>
                </c:pt>
                <c:pt idx="16">
                  <c:v>14186</c:v>
                </c:pt>
                <c:pt idx="17">
                  <c:v>14336</c:v>
                </c:pt>
                <c:pt idx="18">
                  <c:v>14342</c:v>
                </c:pt>
                <c:pt idx="19">
                  <c:v>14282</c:v>
                </c:pt>
                <c:pt idx="20">
                  <c:v>14862</c:v>
                </c:pt>
                <c:pt idx="21">
                  <c:v>15040</c:v>
                </c:pt>
                <c:pt idx="22">
                  <c:v>14782</c:v>
                </c:pt>
                <c:pt idx="23">
                  <c:v>14628</c:v>
                </c:pt>
                <c:pt idx="24">
                  <c:v>14780</c:v>
                </c:pt>
                <c:pt idx="25">
                  <c:v>14966</c:v>
                </c:pt>
                <c:pt idx="26">
                  <c:v>15015</c:v>
                </c:pt>
                <c:pt idx="27">
                  <c:v>14920</c:v>
                </c:pt>
                <c:pt idx="28">
                  <c:v>14784</c:v>
                </c:pt>
                <c:pt idx="29">
                  <c:v>14392</c:v>
                </c:pt>
                <c:pt idx="30">
                  <c:v>14323</c:v>
                </c:pt>
                <c:pt idx="31">
                  <c:v>13850</c:v>
                </c:pt>
                <c:pt idx="32">
                  <c:v>13611</c:v>
                </c:pt>
                <c:pt idx="33">
                  <c:v>13719</c:v>
                </c:pt>
                <c:pt idx="34">
                  <c:v>13872</c:v>
                </c:pt>
                <c:pt idx="35">
                  <c:v>13780</c:v>
                </c:pt>
                <c:pt idx="36">
                  <c:v>13537</c:v>
                </c:pt>
                <c:pt idx="37">
                  <c:v>13515</c:v>
                </c:pt>
                <c:pt idx="38">
                  <c:v>13364</c:v>
                </c:pt>
                <c:pt idx="39">
                  <c:v>13613</c:v>
                </c:pt>
                <c:pt idx="40">
                  <c:v>13729</c:v>
                </c:pt>
                <c:pt idx="41">
                  <c:v>14078</c:v>
                </c:pt>
                <c:pt idx="42">
                  <c:v>14249</c:v>
                </c:pt>
                <c:pt idx="43">
                  <c:v>14696</c:v>
                </c:pt>
                <c:pt idx="44">
                  <c:v>14549</c:v>
                </c:pt>
                <c:pt idx="45">
                  <c:v>14369</c:v>
                </c:pt>
                <c:pt idx="46">
                  <c:v>14141</c:v>
                </c:pt>
                <c:pt idx="47">
                  <c:v>14457</c:v>
                </c:pt>
                <c:pt idx="48">
                  <c:v>14454</c:v>
                </c:pt>
                <c:pt idx="49">
                  <c:v>14229</c:v>
                </c:pt>
                <c:pt idx="50">
                  <c:v>14363</c:v>
                </c:pt>
                <c:pt idx="51">
                  <c:v>14068</c:v>
                </c:pt>
                <c:pt idx="52">
                  <c:v>13651</c:v>
                </c:pt>
                <c:pt idx="53">
                  <c:v>13768</c:v>
                </c:pt>
                <c:pt idx="54">
                  <c:v>13656</c:v>
                </c:pt>
                <c:pt idx="55">
                  <c:v>13672</c:v>
                </c:pt>
                <c:pt idx="56">
                  <c:v>13934</c:v>
                </c:pt>
                <c:pt idx="57">
                  <c:v>14002</c:v>
                </c:pt>
                <c:pt idx="58">
                  <c:v>14288</c:v>
                </c:pt>
                <c:pt idx="59">
                  <c:v>14206</c:v>
                </c:pt>
                <c:pt idx="60">
                  <c:v>14202</c:v>
                </c:pt>
                <c:pt idx="61">
                  <c:v>14246</c:v>
                </c:pt>
                <c:pt idx="62">
                  <c:v>14297</c:v>
                </c:pt>
                <c:pt idx="63">
                  <c:v>14776</c:v>
                </c:pt>
                <c:pt idx="64">
                  <c:v>15231</c:v>
                </c:pt>
                <c:pt idx="65">
                  <c:v>14946.556</c:v>
                </c:pt>
                <c:pt idx="66">
                  <c:v>14833.796</c:v>
                </c:pt>
                <c:pt idx="67">
                  <c:v>14764.941000000001</c:v>
                </c:pt>
                <c:pt idx="68">
                  <c:v>14665.631000000001</c:v>
                </c:pt>
                <c:pt idx="69">
                  <c:v>14657.260999999999</c:v>
                </c:pt>
                <c:pt idx="70">
                  <c:v>14553.770999999999</c:v>
                </c:pt>
                <c:pt idx="71">
                  <c:v>14235.630999999999</c:v>
                </c:pt>
                <c:pt idx="72">
                  <c:v>14131.126</c:v>
                </c:pt>
                <c:pt idx="73">
                  <c:v>14149.401</c:v>
                </c:pt>
                <c:pt idx="74">
                  <c:v>14227.601000000001</c:v>
                </c:pt>
                <c:pt idx="75">
                  <c:v>14019.881000000001</c:v>
                </c:pt>
                <c:pt idx="76">
                  <c:v>13983.376</c:v>
                </c:pt>
                <c:pt idx="77">
                  <c:v>14402.025000000003</c:v>
                </c:pt>
                <c:pt idx="78">
                  <c:v>14665.950000000003</c:v>
                </c:pt>
                <c:pt idx="79">
                  <c:v>14314.05</c:v>
                </c:pt>
                <c:pt idx="80">
                  <c:v>14324.4</c:v>
                </c:pt>
                <c:pt idx="81">
                  <c:v>14220.899999999998</c:v>
                </c:pt>
                <c:pt idx="82">
                  <c:v>14115.329999999998</c:v>
                </c:pt>
                <c:pt idx="83">
                  <c:v>14026.319999999998</c:v>
                </c:pt>
                <c:pt idx="84">
                  <c:v>14146.38</c:v>
                </c:pt>
                <c:pt idx="85">
                  <c:v>14057.369999999997</c:v>
                </c:pt>
                <c:pt idx="86">
                  <c:v>13830.704999999996</c:v>
                </c:pt>
                <c:pt idx="87">
                  <c:v>13694.084999999997</c:v>
                </c:pt>
                <c:pt idx="88">
                  <c:v>13676.489999999998</c:v>
                </c:pt>
                <c:pt idx="89">
                  <c:v>13387.724999999997</c:v>
                </c:pt>
                <c:pt idx="90">
                  <c:v>12973.724999999999</c:v>
                </c:pt>
                <c:pt idx="91">
                  <c:v>13135.184999999999</c:v>
                </c:pt>
                <c:pt idx="92">
                  <c:v>12763.619999999999</c:v>
                </c:pt>
                <c:pt idx="93">
                  <c:v>12608.369999999999</c:v>
                </c:pt>
                <c:pt idx="94">
                  <c:v>12640.455</c:v>
                </c:pt>
                <c:pt idx="95">
                  <c:v>12953.024999999998</c:v>
                </c:pt>
                <c:pt idx="96">
                  <c:v>12793.634999999998</c:v>
                </c:pt>
                <c:pt idx="97">
                  <c:v>12738.779999999999</c:v>
                </c:pt>
                <c:pt idx="98">
                  <c:v>12911.624999999998</c:v>
                </c:pt>
                <c:pt idx="99">
                  <c:v>13053.419999999998</c:v>
                </c:pt>
                <c:pt idx="100">
                  <c:v>13176.584999999999</c:v>
                </c:pt>
                <c:pt idx="101">
                  <c:v>12997.529999999997</c:v>
                </c:pt>
                <c:pt idx="102">
                  <c:v>13315.275</c:v>
                </c:pt>
                <c:pt idx="103">
                  <c:v>13253.174999999997</c:v>
                </c:pt>
                <c:pt idx="104">
                  <c:v>13675.454999999998</c:v>
                </c:pt>
                <c:pt idx="105">
                  <c:v>13945.589999999997</c:v>
                </c:pt>
                <c:pt idx="106">
                  <c:v>13802.759999999997</c:v>
                </c:pt>
                <c:pt idx="107">
                  <c:v>13670.279999999997</c:v>
                </c:pt>
                <c:pt idx="108">
                  <c:v>13767.569999999998</c:v>
                </c:pt>
                <c:pt idx="109">
                  <c:v>13795.514999999998</c:v>
                </c:pt>
                <c:pt idx="110">
                  <c:v>13495.364999999996</c:v>
                </c:pt>
                <c:pt idx="111">
                  <c:v>13599.899999999998</c:v>
                </c:pt>
                <c:pt idx="112">
                  <c:v>13081.365</c:v>
                </c:pt>
                <c:pt idx="113">
                  <c:v>12766.724999999999</c:v>
                </c:pt>
                <c:pt idx="114">
                  <c:v>12425.174999999999</c:v>
                </c:pt>
                <c:pt idx="115">
                  <c:v>12562.83</c:v>
                </c:pt>
                <c:pt idx="116">
                  <c:v>12167.46</c:v>
                </c:pt>
                <c:pt idx="117">
                  <c:v>11850.75</c:v>
                </c:pt>
                <c:pt idx="118">
                  <c:v>12027.735000000001</c:v>
                </c:pt>
                <c:pt idx="119">
                  <c:v>12053.609999999999</c:v>
                </c:pt>
                <c:pt idx="120">
                  <c:v>11953.215</c:v>
                </c:pt>
                <c:pt idx="121">
                  <c:v>11991.51</c:v>
                </c:pt>
                <c:pt idx="122">
                  <c:v>12143.655000000001</c:v>
                </c:pt>
                <c:pt idx="123">
                  <c:v>11837.294999999998</c:v>
                </c:pt>
                <c:pt idx="124">
                  <c:v>11671.695</c:v>
                </c:pt>
                <c:pt idx="125">
                  <c:v>11691.359999999999</c:v>
                </c:pt>
                <c:pt idx="126">
                  <c:v>11481.254999999999</c:v>
                </c:pt>
                <c:pt idx="127">
                  <c:v>10976.174999999999</c:v>
                </c:pt>
                <c:pt idx="128">
                  <c:v>10995.839999999998</c:v>
                </c:pt>
                <c:pt idx="129">
                  <c:v>11092.094999999998</c:v>
                </c:pt>
                <c:pt idx="130">
                  <c:v>10638.764999999999</c:v>
                </c:pt>
                <c:pt idx="131">
                  <c:v>10327.23</c:v>
                </c:pt>
                <c:pt idx="132">
                  <c:v>10378.98</c:v>
                </c:pt>
                <c:pt idx="133">
                  <c:v>10337.58</c:v>
                </c:pt>
                <c:pt idx="134">
                  <c:v>10352.07</c:v>
                </c:pt>
                <c:pt idx="135">
                  <c:v>10240.289999999999</c:v>
                </c:pt>
                <c:pt idx="136">
                  <c:v>10504.214999999998</c:v>
                </c:pt>
                <c:pt idx="137">
                  <c:v>9392.6249999999982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17504"/>
        <c:axId val="895725736"/>
        <c:axId val="0"/>
      </c:bar3DChart>
      <c:catAx>
        <c:axId val="89571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725736"/>
        <c:scaling>
          <c:orientation val="minMax"/>
          <c:max val="15500"/>
          <c:min val="13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17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</c:legendEntry>
      <c:layout>
        <c:manualLayout>
          <c:xMode val="edge"/>
          <c:yMode val="edge"/>
          <c:x val="0.79986512842081359"/>
          <c:y val="9.3190199343361646E-2"/>
          <c:w val="0.14536858095577809"/>
          <c:h val="5.55555555555555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'Apr14'!$A$3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'Apr14'!$C$3:$AG$3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3.24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9.9849999999999994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9.9960000000000004</c:v>
                </c:pt>
                <c:pt idx="14">
                  <c:v>10</c:v>
                </c:pt>
                <c:pt idx="15">
                  <c:v>10</c:v>
                </c:pt>
                <c:pt idx="16">
                  <c:v>9.9700000000000006</c:v>
                </c:pt>
                <c:pt idx="17">
                  <c:v>3.0049999999999999</c:v>
                </c:pt>
                <c:pt idx="18">
                  <c:v>10</c:v>
                </c:pt>
                <c:pt idx="19">
                  <c:v>10</c:v>
                </c:pt>
                <c:pt idx="20">
                  <c:v>2.9580000000000002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7.6710000000000003</c:v>
                </c:pt>
                <c:pt idx="27">
                  <c:v>3.4089999999999998</c:v>
                </c:pt>
                <c:pt idx="28">
                  <c:v>10</c:v>
                </c:pt>
                <c:pt idx="29">
                  <c:v>5.141</c:v>
                </c:pt>
              </c:numCache>
            </c:numRef>
          </c:val>
        </c:ser>
        <c:ser>
          <c:idx val="0"/>
          <c:order val="1"/>
          <c:tx>
            <c:strRef>
              <c:f>'Apr14'!$A$4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'Apr14'!$C$4:$AG$4</c:f>
              <c:numCache>
                <c:formatCode>0.0</c:formatCode>
                <c:ptCount val="31"/>
                <c:pt idx="0">
                  <c:v>66.3</c:v>
                </c:pt>
                <c:pt idx="1">
                  <c:v>64.099999999999994</c:v>
                </c:pt>
                <c:pt idx="2">
                  <c:v>16.899999999999999</c:v>
                </c:pt>
                <c:pt idx="3">
                  <c:v>50.1</c:v>
                </c:pt>
                <c:pt idx="4">
                  <c:v>32.5</c:v>
                </c:pt>
                <c:pt idx="5">
                  <c:v>46.4</c:v>
                </c:pt>
                <c:pt idx="6">
                  <c:v>63.8</c:v>
                </c:pt>
                <c:pt idx="7">
                  <c:v>29.7</c:v>
                </c:pt>
                <c:pt idx="8">
                  <c:v>79.400000000000006</c:v>
                </c:pt>
                <c:pt idx="9">
                  <c:v>79</c:v>
                </c:pt>
                <c:pt idx="10">
                  <c:v>75.2</c:v>
                </c:pt>
                <c:pt idx="11">
                  <c:v>38</c:v>
                </c:pt>
                <c:pt idx="12">
                  <c:v>66.599999999999994</c:v>
                </c:pt>
                <c:pt idx="13">
                  <c:v>80.400000000000006</c:v>
                </c:pt>
                <c:pt idx="14">
                  <c:v>80.099999999999994</c:v>
                </c:pt>
                <c:pt idx="15">
                  <c:v>81.599999999999994</c:v>
                </c:pt>
                <c:pt idx="16">
                  <c:v>82.1</c:v>
                </c:pt>
                <c:pt idx="17">
                  <c:v>12.3</c:v>
                </c:pt>
                <c:pt idx="18">
                  <c:v>43.4</c:v>
                </c:pt>
                <c:pt idx="19">
                  <c:v>78.400000000000006</c:v>
                </c:pt>
                <c:pt idx="20">
                  <c:v>16.399999999999999</c:v>
                </c:pt>
                <c:pt idx="21">
                  <c:v>48.6</c:v>
                </c:pt>
                <c:pt idx="22">
                  <c:v>68.599999999999994</c:v>
                </c:pt>
                <c:pt idx="23">
                  <c:v>73.099999999999994</c:v>
                </c:pt>
                <c:pt idx="24">
                  <c:v>45.2</c:v>
                </c:pt>
                <c:pt idx="25">
                  <c:v>42.7</c:v>
                </c:pt>
                <c:pt idx="26">
                  <c:v>30.4</c:v>
                </c:pt>
                <c:pt idx="27">
                  <c:v>21.3</c:v>
                </c:pt>
                <c:pt idx="28">
                  <c:v>34.1</c:v>
                </c:pt>
                <c:pt idx="29">
                  <c:v>22.2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978968"/>
        <c:axId val="875867856"/>
        <c:axId val="913202888"/>
      </c:bar3DChart>
      <c:catAx>
        <c:axId val="89597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58678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7586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978968"/>
        <c:crosses val="autoZero"/>
        <c:crossBetween val="between"/>
      </c:valAx>
      <c:serAx>
        <c:axId val="913202888"/>
        <c:scaling>
          <c:orientation val="minMax"/>
        </c:scaling>
        <c:delete val="1"/>
        <c:axPos val="b"/>
        <c:majorTickMark val="out"/>
        <c:minorTickMark val="none"/>
        <c:tickLblPos val="nextTo"/>
        <c:crossAx val="87586785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'Mai14'!$A$3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'Mai14'!$C$3:$AG$3</c:f>
              <c:numCache>
                <c:formatCode>0.0</c:formatCode>
                <c:ptCount val="31"/>
                <c:pt idx="0">
                  <c:v>10</c:v>
                </c:pt>
                <c:pt idx="1">
                  <c:v>3.665</c:v>
                </c:pt>
                <c:pt idx="2">
                  <c:v>3.3079999999999998</c:v>
                </c:pt>
                <c:pt idx="3">
                  <c:v>10</c:v>
                </c:pt>
                <c:pt idx="4">
                  <c:v>10</c:v>
                </c:pt>
                <c:pt idx="5">
                  <c:v>9.9909999999999997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9.9649999999999999</c:v>
                </c:pt>
                <c:pt idx="23">
                  <c:v>10</c:v>
                </c:pt>
                <c:pt idx="24">
                  <c:v>10</c:v>
                </c:pt>
                <c:pt idx="25">
                  <c:v>9.3559999999999999</c:v>
                </c:pt>
                <c:pt idx="26">
                  <c:v>7.0549999999999997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</c:numCache>
            </c:numRef>
          </c:val>
        </c:ser>
        <c:ser>
          <c:idx val="0"/>
          <c:order val="1"/>
          <c:tx>
            <c:strRef>
              <c:f>'Mai14'!$A$4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'Mai14'!$C$4:$AG$4</c:f>
              <c:numCache>
                <c:formatCode>0.0</c:formatCode>
                <c:ptCount val="31"/>
                <c:pt idx="0">
                  <c:v>38.1</c:v>
                </c:pt>
                <c:pt idx="1">
                  <c:v>18.399999999999999</c:v>
                </c:pt>
                <c:pt idx="2">
                  <c:v>18.7</c:v>
                </c:pt>
                <c:pt idx="3">
                  <c:v>49.3</c:v>
                </c:pt>
                <c:pt idx="4">
                  <c:v>80.2</c:v>
                </c:pt>
                <c:pt idx="5">
                  <c:v>42.8</c:v>
                </c:pt>
                <c:pt idx="6">
                  <c:v>32.4</c:v>
                </c:pt>
                <c:pt idx="7">
                  <c:v>60.7</c:v>
                </c:pt>
                <c:pt idx="8">
                  <c:v>47.2</c:v>
                </c:pt>
                <c:pt idx="9">
                  <c:v>54.5</c:v>
                </c:pt>
                <c:pt idx="10">
                  <c:v>53.9</c:v>
                </c:pt>
                <c:pt idx="11">
                  <c:v>55.1</c:v>
                </c:pt>
                <c:pt idx="12">
                  <c:v>32.200000000000003</c:v>
                </c:pt>
                <c:pt idx="13">
                  <c:v>25.1</c:v>
                </c:pt>
                <c:pt idx="14">
                  <c:v>43.6</c:v>
                </c:pt>
                <c:pt idx="15">
                  <c:v>65.3</c:v>
                </c:pt>
                <c:pt idx="16">
                  <c:v>74.2</c:v>
                </c:pt>
                <c:pt idx="17">
                  <c:v>80.5</c:v>
                </c:pt>
                <c:pt idx="18">
                  <c:v>67.5</c:v>
                </c:pt>
                <c:pt idx="19">
                  <c:v>65.900000000000006</c:v>
                </c:pt>
                <c:pt idx="20">
                  <c:v>75.5</c:v>
                </c:pt>
                <c:pt idx="21">
                  <c:v>59.1</c:v>
                </c:pt>
                <c:pt idx="22">
                  <c:v>78.099999999999994</c:v>
                </c:pt>
                <c:pt idx="23">
                  <c:v>65.5</c:v>
                </c:pt>
                <c:pt idx="24">
                  <c:v>68.7</c:v>
                </c:pt>
                <c:pt idx="25">
                  <c:v>28.9</c:v>
                </c:pt>
                <c:pt idx="26">
                  <c:v>20.399999999999999</c:v>
                </c:pt>
                <c:pt idx="27">
                  <c:v>43.7</c:v>
                </c:pt>
                <c:pt idx="28">
                  <c:v>55.3</c:v>
                </c:pt>
                <c:pt idx="29">
                  <c:v>50.8</c:v>
                </c:pt>
                <c:pt idx="30">
                  <c:v>79.099999999999994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5869424"/>
        <c:axId val="486835944"/>
        <c:axId val="913203736"/>
      </c:bar3DChart>
      <c:catAx>
        <c:axId val="87586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68359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86835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5869424"/>
        <c:crosses val="autoZero"/>
        <c:crossBetween val="between"/>
      </c:valAx>
      <c:serAx>
        <c:axId val="913203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683594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'Jun14'!$A$3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'Jun14'!$C$3:$AG$3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9.9969999999999999</c:v>
                </c:pt>
                <c:pt idx="4">
                  <c:v>10</c:v>
                </c:pt>
                <c:pt idx="5">
                  <c:v>10</c:v>
                </c:pt>
                <c:pt idx="6">
                  <c:v>9.98</c:v>
                </c:pt>
                <c:pt idx="7">
                  <c:v>9.5489999999999995</c:v>
                </c:pt>
                <c:pt idx="8">
                  <c:v>9.4420000000000002</c:v>
                </c:pt>
                <c:pt idx="9">
                  <c:v>9.532</c:v>
                </c:pt>
                <c:pt idx="10">
                  <c:v>9.6869999999999994</c:v>
                </c:pt>
                <c:pt idx="11">
                  <c:v>9.6029999999999998</c:v>
                </c:pt>
                <c:pt idx="12">
                  <c:v>9.8629999999999995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9.9610000000000003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'Jun14'!$C$4:$AG$4</c:f>
              <c:numCache>
                <c:formatCode>0.0</c:formatCode>
                <c:ptCount val="31"/>
                <c:pt idx="0">
                  <c:v>78.900000000000006</c:v>
                </c:pt>
                <c:pt idx="1">
                  <c:v>58.5</c:v>
                </c:pt>
                <c:pt idx="2">
                  <c:v>60.1</c:v>
                </c:pt>
                <c:pt idx="3">
                  <c:v>28.5</c:v>
                </c:pt>
                <c:pt idx="4">
                  <c:v>78.400000000000006</c:v>
                </c:pt>
                <c:pt idx="5">
                  <c:v>74.599999999999994</c:v>
                </c:pt>
                <c:pt idx="6">
                  <c:v>76.599999999999994</c:v>
                </c:pt>
                <c:pt idx="7">
                  <c:v>77.400000000000006</c:v>
                </c:pt>
                <c:pt idx="8">
                  <c:v>64.8</c:v>
                </c:pt>
                <c:pt idx="9">
                  <c:v>73.3</c:v>
                </c:pt>
                <c:pt idx="10">
                  <c:v>75.7</c:v>
                </c:pt>
                <c:pt idx="11">
                  <c:v>70.599999999999994</c:v>
                </c:pt>
                <c:pt idx="12">
                  <c:v>78.599999999999994</c:v>
                </c:pt>
                <c:pt idx="13">
                  <c:v>73.7</c:v>
                </c:pt>
                <c:pt idx="14">
                  <c:v>49.9</c:v>
                </c:pt>
                <c:pt idx="15">
                  <c:v>77.400000000000006</c:v>
                </c:pt>
                <c:pt idx="16">
                  <c:v>58.6</c:v>
                </c:pt>
                <c:pt idx="17">
                  <c:v>58.8</c:v>
                </c:pt>
                <c:pt idx="18">
                  <c:v>79.099999999999994</c:v>
                </c:pt>
                <c:pt idx="19">
                  <c:v>81.599999999999994</c:v>
                </c:pt>
                <c:pt idx="20">
                  <c:v>81.900000000000006</c:v>
                </c:pt>
                <c:pt idx="21">
                  <c:v>68.8</c:v>
                </c:pt>
                <c:pt idx="22">
                  <c:v>50.2</c:v>
                </c:pt>
                <c:pt idx="23">
                  <c:v>34.6</c:v>
                </c:pt>
                <c:pt idx="24">
                  <c:v>64.099999999999994</c:v>
                </c:pt>
                <c:pt idx="25">
                  <c:v>60.1</c:v>
                </c:pt>
                <c:pt idx="26">
                  <c:v>77.8</c:v>
                </c:pt>
                <c:pt idx="27">
                  <c:v>46.6</c:v>
                </c:pt>
                <c:pt idx="28">
                  <c:v>24.1</c:v>
                </c:pt>
                <c:pt idx="29">
                  <c:v>62.4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86640"/>
        <c:axId val="930691344"/>
        <c:axId val="913205432"/>
      </c:bar3DChart>
      <c:catAx>
        <c:axId val="93068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13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9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6640"/>
        <c:crosses val="autoZero"/>
        <c:crossBetween val="between"/>
      </c:valAx>
      <c:serAx>
        <c:axId val="913205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9134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'Jul14'!$C$3:$AG$3</c:f>
              <c:numCache>
                <c:formatCode>0.0</c:formatCode>
                <c:ptCount val="31"/>
                <c:pt idx="0">
                  <c:v>10</c:v>
                </c:pt>
                <c:pt idx="1">
                  <c:v>2.7269999999999999</c:v>
                </c:pt>
                <c:pt idx="2">
                  <c:v>9.9949999999999992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3.3250000000000002</c:v>
                </c:pt>
                <c:pt idx="8">
                  <c:v>10</c:v>
                </c:pt>
                <c:pt idx="9">
                  <c:v>3.5449999999999999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9.8059999999999992</c:v>
                </c:pt>
                <c:pt idx="17">
                  <c:v>9.8989999999999991</c:v>
                </c:pt>
                <c:pt idx="18">
                  <c:v>10</c:v>
                </c:pt>
                <c:pt idx="19">
                  <c:v>10</c:v>
                </c:pt>
                <c:pt idx="20">
                  <c:v>6.327</c:v>
                </c:pt>
                <c:pt idx="21">
                  <c:v>3.8250000000000002</c:v>
                </c:pt>
                <c:pt idx="22">
                  <c:v>0</c:v>
                </c:pt>
                <c:pt idx="23">
                  <c:v>10</c:v>
                </c:pt>
                <c:pt idx="24">
                  <c:v>10</c:v>
                </c:pt>
                <c:pt idx="25">
                  <c:v>8.2520000000000007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7.9950000000000001</c:v>
                </c:pt>
                <c:pt idx="30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'Jul14'!$C$4:$AG$4</c:f>
              <c:numCache>
                <c:formatCode>0.0</c:formatCode>
                <c:ptCount val="31"/>
                <c:pt idx="0">
                  <c:v>78.099999999999994</c:v>
                </c:pt>
                <c:pt idx="1">
                  <c:v>15.4</c:v>
                </c:pt>
                <c:pt idx="2">
                  <c:v>81.8</c:v>
                </c:pt>
                <c:pt idx="3">
                  <c:v>42.2</c:v>
                </c:pt>
                <c:pt idx="4">
                  <c:v>51.9</c:v>
                </c:pt>
                <c:pt idx="5">
                  <c:v>64.3</c:v>
                </c:pt>
                <c:pt idx="6">
                  <c:v>42.8</c:v>
                </c:pt>
                <c:pt idx="7">
                  <c:v>15.1</c:v>
                </c:pt>
                <c:pt idx="8">
                  <c:v>22.9</c:v>
                </c:pt>
                <c:pt idx="9">
                  <c:v>17.100000000000001</c:v>
                </c:pt>
                <c:pt idx="10">
                  <c:v>27.6</c:v>
                </c:pt>
                <c:pt idx="11">
                  <c:v>53.6</c:v>
                </c:pt>
                <c:pt idx="12">
                  <c:v>46.1</c:v>
                </c:pt>
                <c:pt idx="13">
                  <c:v>50.6</c:v>
                </c:pt>
                <c:pt idx="14">
                  <c:v>74.5</c:v>
                </c:pt>
                <c:pt idx="15">
                  <c:v>76.7</c:v>
                </c:pt>
                <c:pt idx="16">
                  <c:v>78.900000000000006</c:v>
                </c:pt>
                <c:pt idx="17">
                  <c:v>78.599999999999994</c:v>
                </c:pt>
                <c:pt idx="18">
                  <c:v>68.900000000000006</c:v>
                </c:pt>
                <c:pt idx="19">
                  <c:v>25.8</c:v>
                </c:pt>
                <c:pt idx="20">
                  <c:v>33.9</c:v>
                </c:pt>
                <c:pt idx="21">
                  <c:v>17.100000000000001</c:v>
                </c:pt>
                <c:pt idx="22">
                  <c:v>0</c:v>
                </c:pt>
                <c:pt idx="23">
                  <c:v>55.8</c:v>
                </c:pt>
                <c:pt idx="24">
                  <c:v>76.400000000000006</c:v>
                </c:pt>
                <c:pt idx="25">
                  <c:v>22.8</c:v>
                </c:pt>
                <c:pt idx="26">
                  <c:v>49.7</c:v>
                </c:pt>
                <c:pt idx="27">
                  <c:v>51.3</c:v>
                </c:pt>
                <c:pt idx="28">
                  <c:v>39.700000000000003</c:v>
                </c:pt>
                <c:pt idx="29">
                  <c:v>19.600000000000001</c:v>
                </c:pt>
                <c:pt idx="30">
                  <c:v>56.6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93304"/>
        <c:axId val="930688600"/>
        <c:axId val="913216032"/>
      </c:bar3DChart>
      <c:catAx>
        <c:axId val="93069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86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88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3304"/>
        <c:crosses val="autoZero"/>
        <c:crossBetween val="between"/>
      </c:valAx>
      <c:serAx>
        <c:axId val="91321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8860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6.6849999999999996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8.3849999999999998</c:v>
                </c:pt>
                <c:pt idx="25">
                  <c:v>3.2919999999999998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'Aug14'!$C$4:$AG$4</c:f>
              <c:numCache>
                <c:formatCode>0.0</c:formatCode>
                <c:ptCount val="31"/>
                <c:pt idx="0">
                  <c:v>62.4</c:v>
                </c:pt>
                <c:pt idx="1">
                  <c:v>37</c:v>
                </c:pt>
                <c:pt idx="2">
                  <c:v>37.200000000000003</c:v>
                </c:pt>
                <c:pt idx="3">
                  <c:v>50.1</c:v>
                </c:pt>
                <c:pt idx="4">
                  <c:v>47.3</c:v>
                </c:pt>
                <c:pt idx="5">
                  <c:v>62.4</c:v>
                </c:pt>
                <c:pt idx="6">
                  <c:v>49.1</c:v>
                </c:pt>
                <c:pt idx="7">
                  <c:v>69.900000000000006</c:v>
                </c:pt>
                <c:pt idx="8">
                  <c:v>60.2</c:v>
                </c:pt>
                <c:pt idx="9">
                  <c:v>48.1</c:v>
                </c:pt>
                <c:pt idx="10">
                  <c:v>16.399999999999999</c:v>
                </c:pt>
                <c:pt idx="11">
                  <c:v>62.4</c:v>
                </c:pt>
                <c:pt idx="12">
                  <c:v>39.200000000000003</c:v>
                </c:pt>
                <c:pt idx="13">
                  <c:v>47.6</c:v>
                </c:pt>
                <c:pt idx="14">
                  <c:v>28.3</c:v>
                </c:pt>
                <c:pt idx="15">
                  <c:v>41.2</c:v>
                </c:pt>
                <c:pt idx="16">
                  <c:v>76.2</c:v>
                </c:pt>
                <c:pt idx="17">
                  <c:v>79.099999999999994</c:v>
                </c:pt>
                <c:pt idx="18">
                  <c:v>52.4</c:v>
                </c:pt>
                <c:pt idx="19">
                  <c:v>54.9</c:v>
                </c:pt>
                <c:pt idx="20">
                  <c:v>62.6</c:v>
                </c:pt>
                <c:pt idx="21">
                  <c:v>71</c:v>
                </c:pt>
                <c:pt idx="22">
                  <c:v>24.5</c:v>
                </c:pt>
                <c:pt idx="23">
                  <c:v>53.7</c:v>
                </c:pt>
                <c:pt idx="24">
                  <c:v>29.8</c:v>
                </c:pt>
                <c:pt idx="25">
                  <c:v>11.9</c:v>
                </c:pt>
                <c:pt idx="26">
                  <c:v>47.5</c:v>
                </c:pt>
                <c:pt idx="27">
                  <c:v>63.9</c:v>
                </c:pt>
                <c:pt idx="28">
                  <c:v>36</c:v>
                </c:pt>
                <c:pt idx="29">
                  <c:v>54.9</c:v>
                </c:pt>
                <c:pt idx="30">
                  <c:v>30.4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96440"/>
        <c:axId val="930687424"/>
        <c:axId val="913217304"/>
      </c:bar3DChart>
      <c:catAx>
        <c:axId val="93069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74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8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6440"/>
        <c:crosses val="autoZero"/>
        <c:crossBetween val="between"/>
      </c:valAx>
      <c:serAx>
        <c:axId val="913217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8742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9.8010000000000002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9.7509999999999994</c:v>
                </c:pt>
                <c:pt idx="16">
                  <c:v>10</c:v>
                </c:pt>
                <c:pt idx="18">
                  <c:v>9.8439999999999994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9.9760000000000009</c:v>
                </c:pt>
                <c:pt idx="23">
                  <c:v>9.9920000000000009</c:v>
                </c:pt>
                <c:pt idx="24">
                  <c:v>10</c:v>
                </c:pt>
                <c:pt idx="25">
                  <c:v>9.8320000000000007</c:v>
                </c:pt>
                <c:pt idx="26">
                  <c:v>9.8149999999999995</c:v>
                </c:pt>
                <c:pt idx="27">
                  <c:v>9.6989999999999998</c:v>
                </c:pt>
                <c:pt idx="28">
                  <c:v>10</c:v>
                </c:pt>
                <c:pt idx="29">
                  <c:v>2.2050000000000001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'Sep14'!$C$4:$AG$4</c:f>
              <c:numCache>
                <c:formatCode>0.0</c:formatCode>
                <c:ptCount val="31"/>
                <c:pt idx="0">
                  <c:v>42.3</c:v>
                </c:pt>
                <c:pt idx="1">
                  <c:v>68.5</c:v>
                </c:pt>
                <c:pt idx="2">
                  <c:v>44.2</c:v>
                </c:pt>
                <c:pt idx="3">
                  <c:v>61.3</c:v>
                </c:pt>
                <c:pt idx="4">
                  <c:v>29.3</c:v>
                </c:pt>
                <c:pt idx="5">
                  <c:v>70.099999999999994</c:v>
                </c:pt>
                <c:pt idx="6">
                  <c:v>67.5</c:v>
                </c:pt>
                <c:pt idx="7">
                  <c:v>65.599999999999994</c:v>
                </c:pt>
                <c:pt idx="8">
                  <c:v>40.5</c:v>
                </c:pt>
                <c:pt idx="9">
                  <c:v>52.5</c:v>
                </c:pt>
                <c:pt idx="10">
                  <c:v>52.2</c:v>
                </c:pt>
                <c:pt idx="11">
                  <c:v>44.2</c:v>
                </c:pt>
                <c:pt idx="12">
                  <c:v>54.6</c:v>
                </c:pt>
                <c:pt idx="13">
                  <c:v>72.2</c:v>
                </c:pt>
                <c:pt idx="14">
                  <c:v>63.4</c:v>
                </c:pt>
                <c:pt idx="15">
                  <c:v>69.7</c:v>
                </c:pt>
                <c:pt idx="16">
                  <c:v>44.5</c:v>
                </c:pt>
                <c:pt idx="17">
                  <c:v>24.7</c:v>
                </c:pt>
                <c:pt idx="18">
                  <c:v>37.299999999999997</c:v>
                </c:pt>
                <c:pt idx="19">
                  <c:v>58</c:v>
                </c:pt>
                <c:pt idx="20">
                  <c:v>44</c:v>
                </c:pt>
                <c:pt idx="21">
                  <c:v>48.2</c:v>
                </c:pt>
                <c:pt idx="22">
                  <c:v>71</c:v>
                </c:pt>
                <c:pt idx="23">
                  <c:v>44.6</c:v>
                </c:pt>
                <c:pt idx="24">
                  <c:v>48.4</c:v>
                </c:pt>
                <c:pt idx="25">
                  <c:v>66.3</c:v>
                </c:pt>
                <c:pt idx="26">
                  <c:v>66.900000000000006</c:v>
                </c:pt>
                <c:pt idx="27">
                  <c:v>64.7</c:v>
                </c:pt>
                <c:pt idx="28">
                  <c:v>53.7</c:v>
                </c:pt>
                <c:pt idx="29">
                  <c:v>13.4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87816"/>
        <c:axId val="930688992"/>
        <c:axId val="913221544"/>
      </c:bar3DChart>
      <c:catAx>
        <c:axId val="93068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89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7816"/>
        <c:crosses val="autoZero"/>
        <c:crossBetween val="between"/>
      </c:valAx>
      <c:serAx>
        <c:axId val="9132215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8899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9.5370000000000008</c:v>
                </c:pt>
                <c:pt idx="5">
                  <c:v>9.6509999999999998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3.3420000000000001</c:v>
                </c:pt>
                <c:pt idx="13">
                  <c:v>9.6649999999999991</c:v>
                </c:pt>
                <c:pt idx="14">
                  <c:v>9.9719999999999995</c:v>
                </c:pt>
                <c:pt idx="15">
                  <c:v>3.347</c:v>
                </c:pt>
                <c:pt idx="16">
                  <c:v>10</c:v>
                </c:pt>
                <c:pt idx="17">
                  <c:v>9.2149999999999999</c:v>
                </c:pt>
                <c:pt idx="18">
                  <c:v>9.2690000000000001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9.4250000000000007</c:v>
                </c:pt>
                <c:pt idx="24">
                  <c:v>10</c:v>
                </c:pt>
                <c:pt idx="25">
                  <c:v>8.57</c:v>
                </c:pt>
                <c:pt idx="26">
                  <c:v>2.5640000000000001</c:v>
                </c:pt>
                <c:pt idx="27">
                  <c:v>8.7330000000000005</c:v>
                </c:pt>
                <c:pt idx="28">
                  <c:v>8.8290000000000006</c:v>
                </c:pt>
                <c:pt idx="29">
                  <c:v>10</c:v>
                </c:pt>
                <c:pt idx="30">
                  <c:v>8.7479999999999993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'Okt14'!$C$4:$AG$4</c:f>
              <c:numCache>
                <c:formatCode>0.0</c:formatCode>
                <c:ptCount val="31"/>
                <c:pt idx="0">
                  <c:v>46.5</c:v>
                </c:pt>
                <c:pt idx="1">
                  <c:v>57</c:v>
                </c:pt>
                <c:pt idx="2">
                  <c:v>47.8</c:v>
                </c:pt>
                <c:pt idx="3">
                  <c:v>48.1</c:v>
                </c:pt>
                <c:pt idx="4">
                  <c:v>46.4</c:v>
                </c:pt>
                <c:pt idx="5">
                  <c:v>55.9</c:v>
                </c:pt>
                <c:pt idx="6">
                  <c:v>23.5</c:v>
                </c:pt>
                <c:pt idx="7">
                  <c:v>36.1</c:v>
                </c:pt>
                <c:pt idx="8">
                  <c:v>51.4</c:v>
                </c:pt>
                <c:pt idx="9">
                  <c:v>33.1</c:v>
                </c:pt>
                <c:pt idx="10">
                  <c:v>18.5</c:v>
                </c:pt>
                <c:pt idx="11">
                  <c:v>26.4</c:v>
                </c:pt>
                <c:pt idx="12">
                  <c:v>9.8000000000000007</c:v>
                </c:pt>
                <c:pt idx="13">
                  <c:v>50.3</c:v>
                </c:pt>
                <c:pt idx="14">
                  <c:v>28.9</c:v>
                </c:pt>
                <c:pt idx="15">
                  <c:v>12.3</c:v>
                </c:pt>
                <c:pt idx="16">
                  <c:v>39.200000000000003</c:v>
                </c:pt>
                <c:pt idx="17">
                  <c:v>56.6</c:v>
                </c:pt>
                <c:pt idx="18">
                  <c:v>55.1</c:v>
                </c:pt>
                <c:pt idx="19">
                  <c:v>38</c:v>
                </c:pt>
                <c:pt idx="20">
                  <c:v>28.8</c:v>
                </c:pt>
                <c:pt idx="21">
                  <c:v>15.8</c:v>
                </c:pt>
                <c:pt idx="22">
                  <c:v>43.2</c:v>
                </c:pt>
                <c:pt idx="23">
                  <c:v>54.7</c:v>
                </c:pt>
                <c:pt idx="24">
                  <c:v>15.2</c:v>
                </c:pt>
                <c:pt idx="25">
                  <c:v>20.3</c:v>
                </c:pt>
                <c:pt idx="26">
                  <c:v>10.3</c:v>
                </c:pt>
                <c:pt idx="27">
                  <c:v>47.9</c:v>
                </c:pt>
                <c:pt idx="28">
                  <c:v>48.8</c:v>
                </c:pt>
                <c:pt idx="29">
                  <c:v>38.5</c:v>
                </c:pt>
                <c:pt idx="30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85856"/>
        <c:axId val="930695656"/>
        <c:axId val="913221968"/>
      </c:bar3DChart>
      <c:catAx>
        <c:axId val="9306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56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95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5856"/>
        <c:crosses val="autoZero"/>
        <c:crossBetween val="between"/>
      </c:valAx>
      <c:serAx>
        <c:axId val="91322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9565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'Nov14'!$C$3:$AG$3</c:f>
              <c:numCache>
                <c:formatCode>0.0</c:formatCode>
                <c:ptCount val="31"/>
                <c:pt idx="0">
                  <c:v>9.1920000000000002</c:v>
                </c:pt>
                <c:pt idx="1">
                  <c:v>8.8770000000000007</c:v>
                </c:pt>
                <c:pt idx="2">
                  <c:v>10</c:v>
                </c:pt>
                <c:pt idx="3">
                  <c:v>8.7650000000000006</c:v>
                </c:pt>
                <c:pt idx="4">
                  <c:v>0.67300000000000004</c:v>
                </c:pt>
                <c:pt idx="5">
                  <c:v>6.726</c:v>
                </c:pt>
                <c:pt idx="6">
                  <c:v>9.6679999999999993</c:v>
                </c:pt>
                <c:pt idx="7">
                  <c:v>8.9649999999999999</c:v>
                </c:pt>
                <c:pt idx="8">
                  <c:v>6.6959999999999997</c:v>
                </c:pt>
                <c:pt idx="9">
                  <c:v>1.696</c:v>
                </c:pt>
                <c:pt idx="10">
                  <c:v>2.456</c:v>
                </c:pt>
                <c:pt idx="11">
                  <c:v>8.8629999999999995</c:v>
                </c:pt>
                <c:pt idx="12">
                  <c:v>9.9529999999999994</c:v>
                </c:pt>
                <c:pt idx="13">
                  <c:v>3.1179999999999999</c:v>
                </c:pt>
                <c:pt idx="14">
                  <c:v>3.87</c:v>
                </c:pt>
                <c:pt idx="15">
                  <c:v>8.6509999999999998</c:v>
                </c:pt>
                <c:pt idx="16">
                  <c:v>4.0670000000000002</c:v>
                </c:pt>
                <c:pt idx="17">
                  <c:v>10</c:v>
                </c:pt>
                <c:pt idx="18">
                  <c:v>7.3940000000000001</c:v>
                </c:pt>
                <c:pt idx="19">
                  <c:v>10</c:v>
                </c:pt>
                <c:pt idx="20">
                  <c:v>7.64</c:v>
                </c:pt>
                <c:pt idx="21">
                  <c:v>6.6639999999999997</c:v>
                </c:pt>
                <c:pt idx="22">
                  <c:v>6.4779999999999998</c:v>
                </c:pt>
                <c:pt idx="23">
                  <c:v>5.9610000000000003</c:v>
                </c:pt>
                <c:pt idx="24">
                  <c:v>1.0609999999999999</c:v>
                </c:pt>
                <c:pt idx="25">
                  <c:v>3.218</c:v>
                </c:pt>
                <c:pt idx="26">
                  <c:v>8.3279999999999994</c:v>
                </c:pt>
                <c:pt idx="27">
                  <c:v>2.105</c:v>
                </c:pt>
                <c:pt idx="28">
                  <c:v>1.284</c:v>
                </c:pt>
                <c:pt idx="29">
                  <c:v>7.5279999999999996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'Nov14'!$C$4:$AG$4</c:f>
              <c:numCache>
                <c:formatCode>0.0</c:formatCode>
                <c:ptCount val="31"/>
                <c:pt idx="0">
                  <c:v>47.1</c:v>
                </c:pt>
                <c:pt idx="1">
                  <c:v>46.1</c:v>
                </c:pt>
                <c:pt idx="2">
                  <c:v>28.5</c:v>
                </c:pt>
                <c:pt idx="3">
                  <c:v>10.4</c:v>
                </c:pt>
                <c:pt idx="4">
                  <c:v>2.8</c:v>
                </c:pt>
                <c:pt idx="5">
                  <c:v>12.6</c:v>
                </c:pt>
                <c:pt idx="6">
                  <c:v>38.799999999999997</c:v>
                </c:pt>
                <c:pt idx="7">
                  <c:v>42.9</c:v>
                </c:pt>
                <c:pt idx="8">
                  <c:v>16.5</c:v>
                </c:pt>
                <c:pt idx="9">
                  <c:v>6.4</c:v>
                </c:pt>
                <c:pt idx="10">
                  <c:v>7.1</c:v>
                </c:pt>
                <c:pt idx="11">
                  <c:v>9.9</c:v>
                </c:pt>
                <c:pt idx="12">
                  <c:v>30.4</c:v>
                </c:pt>
                <c:pt idx="13">
                  <c:v>9.3000000000000007</c:v>
                </c:pt>
                <c:pt idx="14">
                  <c:v>7.4</c:v>
                </c:pt>
                <c:pt idx="15">
                  <c:v>27.8</c:v>
                </c:pt>
                <c:pt idx="16">
                  <c:v>10.7</c:v>
                </c:pt>
                <c:pt idx="17">
                  <c:v>19.100000000000001</c:v>
                </c:pt>
                <c:pt idx="18">
                  <c:v>29.3</c:v>
                </c:pt>
                <c:pt idx="19">
                  <c:v>21.1</c:v>
                </c:pt>
                <c:pt idx="20">
                  <c:v>21.5</c:v>
                </c:pt>
                <c:pt idx="21">
                  <c:v>27.8</c:v>
                </c:pt>
                <c:pt idx="22">
                  <c:v>20.5</c:v>
                </c:pt>
                <c:pt idx="23">
                  <c:v>23.6</c:v>
                </c:pt>
                <c:pt idx="24">
                  <c:v>4.2</c:v>
                </c:pt>
                <c:pt idx="25">
                  <c:v>9.1</c:v>
                </c:pt>
                <c:pt idx="26">
                  <c:v>16.100000000000001</c:v>
                </c:pt>
                <c:pt idx="27">
                  <c:v>5.8</c:v>
                </c:pt>
                <c:pt idx="28">
                  <c:v>4.0999999999999996</c:v>
                </c:pt>
                <c:pt idx="29">
                  <c:v>13.4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86248"/>
        <c:axId val="930687032"/>
        <c:axId val="913224936"/>
      </c:bar3DChart>
      <c:catAx>
        <c:axId val="93068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70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87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6248"/>
        <c:crosses val="autoZero"/>
        <c:crossBetween val="between"/>
      </c:valAx>
      <c:serAx>
        <c:axId val="913224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8703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2014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'Dez14'!$C$3:$AG$3</c:f>
              <c:numCache>
                <c:formatCode>0.0</c:formatCode>
                <c:ptCount val="31"/>
                <c:pt idx="0">
                  <c:v>1.417</c:v>
                </c:pt>
                <c:pt idx="1">
                  <c:v>2.508</c:v>
                </c:pt>
                <c:pt idx="2">
                  <c:v>1.41</c:v>
                </c:pt>
                <c:pt idx="3">
                  <c:v>1.387</c:v>
                </c:pt>
                <c:pt idx="4">
                  <c:v>1.028</c:v>
                </c:pt>
                <c:pt idx="5">
                  <c:v>1.296</c:v>
                </c:pt>
                <c:pt idx="6">
                  <c:v>0.93600000000000005</c:v>
                </c:pt>
                <c:pt idx="7">
                  <c:v>2.4129999999999998</c:v>
                </c:pt>
                <c:pt idx="8">
                  <c:v>2.5579999999999998</c:v>
                </c:pt>
                <c:pt idx="9">
                  <c:v>4.617</c:v>
                </c:pt>
                <c:pt idx="10">
                  <c:v>7.6219999999999999</c:v>
                </c:pt>
                <c:pt idx="11">
                  <c:v>6.6509999999999998</c:v>
                </c:pt>
                <c:pt idx="12">
                  <c:v>5.0110000000000001</c:v>
                </c:pt>
                <c:pt idx="13">
                  <c:v>2.4990000000000001</c:v>
                </c:pt>
                <c:pt idx="14">
                  <c:v>2.3580000000000001</c:v>
                </c:pt>
                <c:pt idx="15">
                  <c:v>2.0369999999999999</c:v>
                </c:pt>
                <c:pt idx="16">
                  <c:v>0.85399999999999998</c:v>
                </c:pt>
                <c:pt idx="17">
                  <c:v>0.69199999999999995</c:v>
                </c:pt>
                <c:pt idx="18">
                  <c:v>5.07</c:v>
                </c:pt>
                <c:pt idx="19">
                  <c:v>5.15</c:v>
                </c:pt>
                <c:pt idx="20">
                  <c:v>5.2119999999999997</c:v>
                </c:pt>
                <c:pt idx="21">
                  <c:v>5.2389999999999999</c:v>
                </c:pt>
                <c:pt idx="22">
                  <c:v>5.0380000000000003</c:v>
                </c:pt>
                <c:pt idx="23">
                  <c:v>5.0860000000000003</c:v>
                </c:pt>
                <c:pt idx="24">
                  <c:v>4.4485999999999999</c:v>
                </c:pt>
                <c:pt idx="25">
                  <c:v>5.8479999999999999</c:v>
                </c:pt>
                <c:pt idx="26">
                  <c:v>1.861</c:v>
                </c:pt>
                <c:pt idx="27">
                  <c:v>0.3</c:v>
                </c:pt>
                <c:pt idx="28">
                  <c:v>0.61499999999999999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'Dez14'!$C$4:$AG$4</c:f>
              <c:numCache>
                <c:formatCode>0.0</c:formatCode>
                <c:ptCount val="31"/>
                <c:pt idx="0">
                  <c:v>4.4000000000000004</c:v>
                </c:pt>
                <c:pt idx="1">
                  <c:v>7.5</c:v>
                </c:pt>
                <c:pt idx="2">
                  <c:v>6.1</c:v>
                </c:pt>
                <c:pt idx="3">
                  <c:v>4.9000000000000004</c:v>
                </c:pt>
                <c:pt idx="4">
                  <c:v>3.4</c:v>
                </c:pt>
                <c:pt idx="5">
                  <c:v>4.5999999999999996</c:v>
                </c:pt>
                <c:pt idx="6">
                  <c:v>3.3</c:v>
                </c:pt>
                <c:pt idx="7">
                  <c:v>7.6</c:v>
                </c:pt>
                <c:pt idx="8">
                  <c:v>6</c:v>
                </c:pt>
                <c:pt idx="9">
                  <c:v>8</c:v>
                </c:pt>
                <c:pt idx="10">
                  <c:v>16.2</c:v>
                </c:pt>
                <c:pt idx="11">
                  <c:v>18.3</c:v>
                </c:pt>
                <c:pt idx="12">
                  <c:v>13.3</c:v>
                </c:pt>
                <c:pt idx="13">
                  <c:v>6.8</c:v>
                </c:pt>
                <c:pt idx="14">
                  <c:v>9.1</c:v>
                </c:pt>
                <c:pt idx="15">
                  <c:v>7.4</c:v>
                </c:pt>
                <c:pt idx="16">
                  <c:v>3.3</c:v>
                </c:pt>
                <c:pt idx="17">
                  <c:v>2.9</c:v>
                </c:pt>
                <c:pt idx="18">
                  <c:v>13.2</c:v>
                </c:pt>
                <c:pt idx="19">
                  <c:v>19.3</c:v>
                </c:pt>
                <c:pt idx="20">
                  <c:v>19.8</c:v>
                </c:pt>
                <c:pt idx="21">
                  <c:v>18.7</c:v>
                </c:pt>
                <c:pt idx="22">
                  <c:v>20</c:v>
                </c:pt>
                <c:pt idx="23">
                  <c:v>17.600000000000001</c:v>
                </c:pt>
                <c:pt idx="24">
                  <c:v>9.1</c:v>
                </c:pt>
                <c:pt idx="25">
                  <c:v>15.5</c:v>
                </c:pt>
                <c:pt idx="26">
                  <c:v>1.9</c:v>
                </c:pt>
                <c:pt idx="27">
                  <c:v>1.3</c:v>
                </c:pt>
                <c:pt idx="28">
                  <c:v>1.4</c:v>
                </c:pt>
                <c:pt idx="29">
                  <c:v>0.5</c:v>
                </c:pt>
                <c:pt idx="3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94872"/>
        <c:axId val="930689384"/>
        <c:axId val="913217728"/>
      </c:bar3DChart>
      <c:catAx>
        <c:axId val="93069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8938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89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4872"/>
        <c:crosses val="autoZero"/>
        <c:crossBetween val="between"/>
      </c:valAx>
      <c:serAx>
        <c:axId val="9132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8938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'Jan15'!$C$3:$AG$3</c:f>
              <c:numCache>
                <c:formatCode>0.0</c:formatCode>
                <c:ptCount val="31"/>
                <c:pt idx="0">
                  <c:v>0.20300000000000001</c:v>
                </c:pt>
                <c:pt idx="1">
                  <c:v>0.10299999999999999</c:v>
                </c:pt>
                <c:pt idx="2">
                  <c:v>1.2270000000000001</c:v>
                </c:pt>
                <c:pt idx="3">
                  <c:v>6.8079999999999998</c:v>
                </c:pt>
                <c:pt idx="4">
                  <c:v>6.3890000000000002</c:v>
                </c:pt>
                <c:pt idx="5">
                  <c:v>6.5679999999999996</c:v>
                </c:pt>
                <c:pt idx="6">
                  <c:v>6.72</c:v>
                </c:pt>
                <c:pt idx="7">
                  <c:v>6.5679999999999996</c:v>
                </c:pt>
                <c:pt idx="8">
                  <c:v>1.851</c:v>
                </c:pt>
                <c:pt idx="9">
                  <c:v>6.782</c:v>
                </c:pt>
                <c:pt idx="10">
                  <c:v>9.0039999999999996</c:v>
                </c:pt>
                <c:pt idx="11">
                  <c:v>2.3380000000000001</c:v>
                </c:pt>
                <c:pt idx="12">
                  <c:v>6.4059999999999997</c:v>
                </c:pt>
                <c:pt idx="13">
                  <c:v>8.9480000000000004</c:v>
                </c:pt>
                <c:pt idx="14">
                  <c:v>7.2729999999999997</c:v>
                </c:pt>
                <c:pt idx="15">
                  <c:v>2.657</c:v>
                </c:pt>
                <c:pt idx="16">
                  <c:v>0.88300000000000001</c:v>
                </c:pt>
                <c:pt idx="17">
                  <c:v>7.8520000000000003</c:v>
                </c:pt>
                <c:pt idx="18">
                  <c:v>3.44</c:v>
                </c:pt>
                <c:pt idx="19">
                  <c:v>3.8530000000000002</c:v>
                </c:pt>
                <c:pt idx="20">
                  <c:v>2.2759999999999998</c:v>
                </c:pt>
                <c:pt idx="21">
                  <c:v>1.4950000000000001</c:v>
                </c:pt>
                <c:pt idx="22">
                  <c:v>0.90600000000000003</c:v>
                </c:pt>
                <c:pt idx="23">
                  <c:v>7.6829999999999998</c:v>
                </c:pt>
                <c:pt idx="24">
                  <c:v>5.5350000000000001</c:v>
                </c:pt>
                <c:pt idx="25">
                  <c:v>1.294</c:v>
                </c:pt>
                <c:pt idx="26">
                  <c:v>0.626</c:v>
                </c:pt>
                <c:pt idx="27">
                  <c:v>4.2539999999999996</c:v>
                </c:pt>
                <c:pt idx="28">
                  <c:v>1.6</c:v>
                </c:pt>
                <c:pt idx="29">
                  <c:v>6.9489999999999998</c:v>
                </c:pt>
                <c:pt idx="30">
                  <c:v>7.0880000000000001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'Jan15'!$C$4:$AG$4</c:f>
              <c:numCache>
                <c:formatCode>0.0</c:formatCode>
                <c:ptCount val="31"/>
                <c:pt idx="0">
                  <c:v>0.9</c:v>
                </c:pt>
                <c:pt idx="1">
                  <c:v>0.5</c:v>
                </c:pt>
                <c:pt idx="2">
                  <c:v>3.8</c:v>
                </c:pt>
                <c:pt idx="3">
                  <c:v>16</c:v>
                </c:pt>
                <c:pt idx="4">
                  <c:v>24.5</c:v>
                </c:pt>
                <c:pt idx="5">
                  <c:v>24.3</c:v>
                </c:pt>
                <c:pt idx="6">
                  <c:v>24.4</c:v>
                </c:pt>
                <c:pt idx="7">
                  <c:v>22.9</c:v>
                </c:pt>
                <c:pt idx="8">
                  <c:v>5.0999999999999996</c:v>
                </c:pt>
                <c:pt idx="9">
                  <c:v>24.8</c:v>
                </c:pt>
                <c:pt idx="10">
                  <c:v>14.4</c:v>
                </c:pt>
                <c:pt idx="11">
                  <c:v>9.1</c:v>
                </c:pt>
                <c:pt idx="12">
                  <c:v>28</c:v>
                </c:pt>
                <c:pt idx="13">
                  <c:v>10.8</c:v>
                </c:pt>
                <c:pt idx="14">
                  <c:v>16.899999999999999</c:v>
                </c:pt>
                <c:pt idx="15">
                  <c:v>8.3000000000000007</c:v>
                </c:pt>
                <c:pt idx="16">
                  <c:v>3.7</c:v>
                </c:pt>
                <c:pt idx="17">
                  <c:v>25.5</c:v>
                </c:pt>
                <c:pt idx="18">
                  <c:v>9.6999999999999993</c:v>
                </c:pt>
                <c:pt idx="19">
                  <c:v>7.1</c:v>
                </c:pt>
                <c:pt idx="20">
                  <c:v>7.6</c:v>
                </c:pt>
                <c:pt idx="21">
                  <c:v>5.6</c:v>
                </c:pt>
                <c:pt idx="22">
                  <c:v>3.6</c:v>
                </c:pt>
                <c:pt idx="23">
                  <c:v>12.2</c:v>
                </c:pt>
                <c:pt idx="24">
                  <c:v>10.9</c:v>
                </c:pt>
                <c:pt idx="25">
                  <c:v>6.2</c:v>
                </c:pt>
                <c:pt idx="26">
                  <c:v>1.7</c:v>
                </c:pt>
                <c:pt idx="27">
                  <c:v>9.6999999999999993</c:v>
                </c:pt>
                <c:pt idx="28">
                  <c:v>6.1</c:v>
                </c:pt>
                <c:pt idx="29">
                  <c:v>10.8</c:v>
                </c:pt>
                <c:pt idx="30">
                  <c:v>20.7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92520"/>
        <c:axId val="930696048"/>
        <c:axId val="913223664"/>
      </c:bar3DChart>
      <c:catAx>
        <c:axId val="930692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60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2520"/>
        <c:crosses val="autoZero"/>
        <c:crossBetween val="between"/>
      </c:valAx>
      <c:serAx>
        <c:axId val="91322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9604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2012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'Nov12'!$A$3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'Nov12'!$C$3:$AG$3</c:f>
              <c:numCache>
                <c:formatCode>0.0</c:formatCode>
                <c:ptCount val="31"/>
                <c:pt idx="21">
                  <c:v>6.0579999999999998</c:v>
                </c:pt>
                <c:pt idx="22">
                  <c:v>6.0880000000000001</c:v>
                </c:pt>
                <c:pt idx="23">
                  <c:v>4.74</c:v>
                </c:pt>
                <c:pt idx="24">
                  <c:v>5.6230000000000002</c:v>
                </c:pt>
                <c:pt idx="25">
                  <c:v>2.5680000000000001</c:v>
                </c:pt>
                <c:pt idx="26">
                  <c:v>2.758</c:v>
                </c:pt>
                <c:pt idx="27">
                  <c:v>1.3220000000000001</c:v>
                </c:pt>
                <c:pt idx="28">
                  <c:v>0.192</c:v>
                </c:pt>
                <c:pt idx="29">
                  <c:v>0.20599999999999999</c:v>
                </c:pt>
              </c:numCache>
            </c:numRef>
          </c:val>
        </c:ser>
        <c:ser>
          <c:idx val="0"/>
          <c:order val="1"/>
          <c:tx>
            <c:strRef>
              <c:f>'Nov12'!$A$4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'Nov12'!$C$4:$AG$4</c:f>
              <c:numCache>
                <c:formatCode>General</c:formatCode>
                <c:ptCount val="31"/>
                <c:pt idx="20">
                  <c:v>0.1</c:v>
                </c:pt>
                <c:pt idx="21">
                  <c:v>16.2</c:v>
                </c:pt>
                <c:pt idx="22">
                  <c:v>24.1</c:v>
                </c:pt>
                <c:pt idx="23">
                  <c:v>15.8</c:v>
                </c:pt>
                <c:pt idx="24">
                  <c:v>9.9</c:v>
                </c:pt>
                <c:pt idx="25">
                  <c:v>7.4</c:v>
                </c:pt>
                <c:pt idx="26">
                  <c:v>7.6</c:v>
                </c:pt>
                <c:pt idx="27">
                  <c:v>4.5</c:v>
                </c:pt>
                <c:pt idx="28">
                  <c:v>0.8</c:v>
                </c:pt>
                <c:pt idx="29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22992"/>
        <c:axId val="895726128"/>
        <c:axId val="913190592"/>
      </c:bar3DChart>
      <c:catAx>
        <c:axId val="89572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61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2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2992"/>
        <c:crosses val="autoZero"/>
        <c:crossBetween val="between"/>
      </c:valAx>
      <c:serAx>
        <c:axId val="9131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2612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'Feb15'!$C$3:$AG$3</c:f>
              <c:numCache>
                <c:formatCode>0.0</c:formatCode>
                <c:ptCount val="31"/>
                <c:pt idx="0">
                  <c:v>0.44700000000000001</c:v>
                </c:pt>
                <c:pt idx="1">
                  <c:v>3.145</c:v>
                </c:pt>
                <c:pt idx="2">
                  <c:v>8.7469999999999999</c:v>
                </c:pt>
                <c:pt idx="3">
                  <c:v>2.3530000000000002</c:v>
                </c:pt>
                <c:pt idx="4">
                  <c:v>3.3769999999999998</c:v>
                </c:pt>
                <c:pt idx="5">
                  <c:v>2.4729999999999999</c:v>
                </c:pt>
                <c:pt idx="6">
                  <c:v>1.9259999999999999</c:v>
                </c:pt>
                <c:pt idx="7">
                  <c:v>7.7130000000000001</c:v>
                </c:pt>
                <c:pt idx="8">
                  <c:v>6.8079999999999998</c:v>
                </c:pt>
                <c:pt idx="9">
                  <c:v>8.6630000000000003</c:v>
                </c:pt>
                <c:pt idx="10">
                  <c:v>9.9309999999999992</c:v>
                </c:pt>
                <c:pt idx="11">
                  <c:v>9.9830000000000005</c:v>
                </c:pt>
                <c:pt idx="12">
                  <c:v>9.2919999999999998</c:v>
                </c:pt>
                <c:pt idx="13">
                  <c:v>10</c:v>
                </c:pt>
                <c:pt idx="14">
                  <c:v>9.84</c:v>
                </c:pt>
                <c:pt idx="15">
                  <c:v>9.0079999999999991</c:v>
                </c:pt>
                <c:pt idx="16">
                  <c:v>4.3070000000000004</c:v>
                </c:pt>
                <c:pt idx="17">
                  <c:v>1.9279999999999999</c:v>
                </c:pt>
                <c:pt idx="18">
                  <c:v>9.7759999999999998</c:v>
                </c:pt>
                <c:pt idx="19">
                  <c:v>9.9760000000000009</c:v>
                </c:pt>
                <c:pt idx="20">
                  <c:v>3.6909999999999998</c:v>
                </c:pt>
                <c:pt idx="21">
                  <c:v>0.42299999999999999</c:v>
                </c:pt>
                <c:pt idx="22">
                  <c:v>1.294</c:v>
                </c:pt>
                <c:pt idx="23">
                  <c:v>3.4769999999999999</c:v>
                </c:pt>
                <c:pt idx="24">
                  <c:v>10</c:v>
                </c:pt>
                <c:pt idx="25">
                  <c:v>10</c:v>
                </c:pt>
                <c:pt idx="26">
                  <c:v>1.097</c:v>
                </c:pt>
                <c:pt idx="27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'Feb15'!$C$4:$AG$4</c:f>
              <c:numCache>
                <c:formatCode>0.0</c:formatCode>
                <c:ptCount val="31"/>
                <c:pt idx="0">
                  <c:v>1.6</c:v>
                </c:pt>
                <c:pt idx="1">
                  <c:v>6.2</c:v>
                </c:pt>
                <c:pt idx="2">
                  <c:v>25.2</c:v>
                </c:pt>
                <c:pt idx="3">
                  <c:v>10.199999999999999</c:v>
                </c:pt>
                <c:pt idx="4">
                  <c:v>10.7</c:v>
                </c:pt>
                <c:pt idx="5">
                  <c:v>9.9</c:v>
                </c:pt>
                <c:pt idx="6">
                  <c:v>9.8000000000000007</c:v>
                </c:pt>
                <c:pt idx="7">
                  <c:v>13.7</c:v>
                </c:pt>
                <c:pt idx="8">
                  <c:v>19.5</c:v>
                </c:pt>
                <c:pt idx="9">
                  <c:v>49.5</c:v>
                </c:pt>
                <c:pt idx="10">
                  <c:v>41.4</c:v>
                </c:pt>
                <c:pt idx="11">
                  <c:v>46.5</c:v>
                </c:pt>
                <c:pt idx="12">
                  <c:v>42</c:v>
                </c:pt>
                <c:pt idx="13">
                  <c:v>31.3</c:v>
                </c:pt>
                <c:pt idx="14">
                  <c:v>30.3</c:v>
                </c:pt>
                <c:pt idx="15">
                  <c:v>27.7</c:v>
                </c:pt>
                <c:pt idx="16">
                  <c:v>16.600000000000001</c:v>
                </c:pt>
                <c:pt idx="17">
                  <c:v>9.8000000000000007</c:v>
                </c:pt>
                <c:pt idx="18">
                  <c:v>50.3</c:v>
                </c:pt>
                <c:pt idx="19">
                  <c:v>60.8</c:v>
                </c:pt>
                <c:pt idx="20">
                  <c:v>9</c:v>
                </c:pt>
                <c:pt idx="21">
                  <c:v>2.2999999999999998</c:v>
                </c:pt>
                <c:pt idx="22">
                  <c:v>7.1</c:v>
                </c:pt>
                <c:pt idx="23">
                  <c:v>16.899999999999999</c:v>
                </c:pt>
                <c:pt idx="24">
                  <c:v>60.3</c:v>
                </c:pt>
                <c:pt idx="25">
                  <c:v>64.099999999999994</c:v>
                </c:pt>
                <c:pt idx="26">
                  <c:v>4.8</c:v>
                </c:pt>
                <c:pt idx="27">
                  <c:v>27.1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93696"/>
        <c:axId val="930697616"/>
        <c:axId val="913224512"/>
      </c:bar3DChart>
      <c:catAx>
        <c:axId val="9306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76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9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3696"/>
        <c:crosses val="autoZero"/>
        <c:crossBetween val="between"/>
      </c:valAx>
      <c:serAx>
        <c:axId val="91322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9761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8.6989999999999998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9.952</c:v>
                </c:pt>
                <c:pt idx="11">
                  <c:v>10</c:v>
                </c:pt>
                <c:pt idx="12">
                  <c:v>10</c:v>
                </c:pt>
                <c:pt idx="13">
                  <c:v>9.8260000000000005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9.8209999999999997</c:v>
                </c:pt>
                <c:pt idx="18">
                  <c:v>9.8439999999999994</c:v>
                </c:pt>
                <c:pt idx="19">
                  <c:v>9.5289999999999999</c:v>
                </c:pt>
                <c:pt idx="20">
                  <c:v>1.92</c:v>
                </c:pt>
                <c:pt idx="21">
                  <c:v>10</c:v>
                </c:pt>
                <c:pt idx="22">
                  <c:v>9.9909999999999997</c:v>
                </c:pt>
                <c:pt idx="23">
                  <c:v>10</c:v>
                </c:pt>
                <c:pt idx="24">
                  <c:v>4.4160000000000004</c:v>
                </c:pt>
                <c:pt idx="25">
                  <c:v>7.8680000000000003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'Mar15'!$C$4:$AG$4</c:f>
              <c:numCache>
                <c:formatCode>0.0</c:formatCode>
                <c:ptCount val="31"/>
                <c:pt idx="0">
                  <c:v>21.4</c:v>
                </c:pt>
                <c:pt idx="1">
                  <c:v>26.7</c:v>
                </c:pt>
                <c:pt idx="2">
                  <c:v>54.6</c:v>
                </c:pt>
                <c:pt idx="3">
                  <c:v>18.399999999999999</c:v>
                </c:pt>
                <c:pt idx="4">
                  <c:v>46.8</c:v>
                </c:pt>
                <c:pt idx="5">
                  <c:v>69.2</c:v>
                </c:pt>
                <c:pt idx="6">
                  <c:v>61</c:v>
                </c:pt>
                <c:pt idx="7">
                  <c:v>62</c:v>
                </c:pt>
                <c:pt idx="8">
                  <c:v>65.8</c:v>
                </c:pt>
                <c:pt idx="9">
                  <c:v>51.4</c:v>
                </c:pt>
                <c:pt idx="10">
                  <c:v>52.7</c:v>
                </c:pt>
                <c:pt idx="11">
                  <c:v>71.400000000000006</c:v>
                </c:pt>
                <c:pt idx="12">
                  <c:v>67.2</c:v>
                </c:pt>
                <c:pt idx="13">
                  <c:v>51.3</c:v>
                </c:pt>
                <c:pt idx="14">
                  <c:v>53.2</c:v>
                </c:pt>
                <c:pt idx="15">
                  <c:v>33.299999999999997</c:v>
                </c:pt>
                <c:pt idx="16">
                  <c:v>59.9</c:v>
                </c:pt>
                <c:pt idx="17">
                  <c:v>65.900000000000006</c:v>
                </c:pt>
                <c:pt idx="18">
                  <c:v>56.9</c:v>
                </c:pt>
                <c:pt idx="19">
                  <c:v>53.7</c:v>
                </c:pt>
                <c:pt idx="20">
                  <c:v>8.6</c:v>
                </c:pt>
                <c:pt idx="21">
                  <c:v>38</c:v>
                </c:pt>
                <c:pt idx="22">
                  <c:v>68.2</c:v>
                </c:pt>
                <c:pt idx="23">
                  <c:v>61</c:v>
                </c:pt>
                <c:pt idx="24">
                  <c:v>18.399999999999999</c:v>
                </c:pt>
                <c:pt idx="25">
                  <c:v>17</c:v>
                </c:pt>
                <c:pt idx="26">
                  <c:v>41</c:v>
                </c:pt>
                <c:pt idx="27">
                  <c:v>56.6</c:v>
                </c:pt>
                <c:pt idx="28">
                  <c:v>22.6</c:v>
                </c:pt>
                <c:pt idx="29">
                  <c:v>20.9</c:v>
                </c:pt>
                <c:pt idx="30">
                  <c:v>26.1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90560"/>
        <c:axId val="930692912"/>
        <c:axId val="913219000"/>
      </c:bar3DChart>
      <c:catAx>
        <c:axId val="93069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29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9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0560"/>
        <c:crosses val="autoZero"/>
        <c:crossBetween val="between"/>
      </c:valAx>
      <c:serAx>
        <c:axId val="91321900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9291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'Apr15'!$C$3:$AG$3</c:f>
              <c:numCache>
                <c:formatCode>0.0</c:formatCode>
                <c:ptCount val="31"/>
                <c:pt idx="0">
                  <c:v>10</c:v>
                </c:pt>
                <c:pt idx="1">
                  <c:v>2.9249999999999998</c:v>
                </c:pt>
                <c:pt idx="2">
                  <c:v>10</c:v>
                </c:pt>
                <c:pt idx="3">
                  <c:v>2.847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9.91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9.9649999999999999</c:v>
                </c:pt>
                <c:pt idx="21">
                  <c:v>9.968</c:v>
                </c:pt>
                <c:pt idx="22">
                  <c:v>9.968</c:v>
                </c:pt>
                <c:pt idx="23">
                  <c:v>9.9640000000000004</c:v>
                </c:pt>
                <c:pt idx="24">
                  <c:v>4.9260000000000002</c:v>
                </c:pt>
                <c:pt idx="25">
                  <c:v>10</c:v>
                </c:pt>
                <c:pt idx="26">
                  <c:v>10</c:v>
                </c:pt>
                <c:pt idx="27">
                  <c:v>2.3919999999999999</c:v>
                </c:pt>
                <c:pt idx="28">
                  <c:v>10</c:v>
                </c:pt>
                <c:pt idx="29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'Apr15'!$C$4:$AG$4</c:f>
              <c:numCache>
                <c:formatCode>0.0</c:formatCode>
                <c:ptCount val="31"/>
                <c:pt idx="0">
                  <c:v>35</c:v>
                </c:pt>
                <c:pt idx="1">
                  <c:v>13</c:v>
                </c:pt>
                <c:pt idx="2">
                  <c:v>42</c:v>
                </c:pt>
                <c:pt idx="3">
                  <c:v>11.5</c:v>
                </c:pt>
                <c:pt idx="4">
                  <c:v>56.7</c:v>
                </c:pt>
                <c:pt idx="5">
                  <c:v>77.7</c:v>
                </c:pt>
                <c:pt idx="6">
                  <c:v>81.7</c:v>
                </c:pt>
                <c:pt idx="7">
                  <c:v>80.7</c:v>
                </c:pt>
                <c:pt idx="8">
                  <c:v>79.599999999999994</c:v>
                </c:pt>
                <c:pt idx="9">
                  <c:v>76.400000000000006</c:v>
                </c:pt>
                <c:pt idx="10">
                  <c:v>30.8</c:v>
                </c:pt>
                <c:pt idx="11">
                  <c:v>72.8</c:v>
                </c:pt>
                <c:pt idx="12">
                  <c:v>79.400000000000006</c:v>
                </c:pt>
                <c:pt idx="13">
                  <c:v>76.400000000000006</c:v>
                </c:pt>
                <c:pt idx="14">
                  <c:v>77.2</c:v>
                </c:pt>
                <c:pt idx="15">
                  <c:v>34.5</c:v>
                </c:pt>
                <c:pt idx="16">
                  <c:v>20.7</c:v>
                </c:pt>
                <c:pt idx="17">
                  <c:v>28.5</c:v>
                </c:pt>
                <c:pt idx="18">
                  <c:v>52.5</c:v>
                </c:pt>
                <c:pt idx="19">
                  <c:v>79.7</c:v>
                </c:pt>
                <c:pt idx="20">
                  <c:v>81.599999999999994</c:v>
                </c:pt>
                <c:pt idx="21">
                  <c:v>81.599999999999994</c:v>
                </c:pt>
                <c:pt idx="22">
                  <c:v>81.099999999999994</c:v>
                </c:pt>
                <c:pt idx="23">
                  <c:v>80.2</c:v>
                </c:pt>
                <c:pt idx="24">
                  <c:v>23.4</c:v>
                </c:pt>
                <c:pt idx="25">
                  <c:v>59</c:v>
                </c:pt>
                <c:pt idx="26">
                  <c:v>54</c:v>
                </c:pt>
                <c:pt idx="27">
                  <c:v>14.7</c:v>
                </c:pt>
                <c:pt idx="28">
                  <c:v>66</c:v>
                </c:pt>
                <c:pt idx="29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95264"/>
        <c:axId val="930707808"/>
        <c:axId val="913227480"/>
      </c:bar3DChart>
      <c:catAx>
        <c:axId val="9306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780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0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5264"/>
        <c:crosses val="autoZero"/>
        <c:crossBetween val="between"/>
      </c:valAx>
      <c:serAx>
        <c:axId val="913227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0780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'Mai15'!$C$3:$AG$3</c:f>
              <c:numCache>
                <c:formatCode>0.0</c:formatCode>
                <c:ptCount val="31"/>
                <c:pt idx="0">
                  <c:v>2.7280000000000002</c:v>
                </c:pt>
                <c:pt idx="1">
                  <c:v>10</c:v>
                </c:pt>
                <c:pt idx="2">
                  <c:v>8.6340000000000003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3.734</c:v>
                </c:pt>
                <c:pt idx="15">
                  <c:v>10</c:v>
                </c:pt>
                <c:pt idx="16">
                  <c:v>10</c:v>
                </c:pt>
                <c:pt idx="17">
                  <c:v>9.9849999999999994</c:v>
                </c:pt>
                <c:pt idx="18">
                  <c:v>5.9560000000000004</c:v>
                </c:pt>
                <c:pt idx="19">
                  <c:v>3.5070000000000001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'Mai15'!$C$4:$AG$4</c:f>
              <c:numCache>
                <c:formatCode>0.0</c:formatCode>
                <c:ptCount val="31"/>
                <c:pt idx="0">
                  <c:v>11.7</c:v>
                </c:pt>
                <c:pt idx="1">
                  <c:v>39</c:v>
                </c:pt>
                <c:pt idx="2">
                  <c:v>26.6</c:v>
                </c:pt>
                <c:pt idx="3">
                  <c:v>35.4</c:v>
                </c:pt>
                <c:pt idx="4">
                  <c:v>32</c:v>
                </c:pt>
                <c:pt idx="5">
                  <c:v>56.4</c:v>
                </c:pt>
                <c:pt idx="6">
                  <c:v>80</c:v>
                </c:pt>
                <c:pt idx="7">
                  <c:v>54.2</c:v>
                </c:pt>
                <c:pt idx="8">
                  <c:v>55.7</c:v>
                </c:pt>
                <c:pt idx="9">
                  <c:v>81.099999999999994</c:v>
                </c:pt>
                <c:pt idx="10">
                  <c:v>77.7</c:v>
                </c:pt>
                <c:pt idx="11">
                  <c:v>75.400000000000006</c:v>
                </c:pt>
                <c:pt idx="12">
                  <c:v>72</c:v>
                </c:pt>
                <c:pt idx="13">
                  <c:v>63.7</c:v>
                </c:pt>
                <c:pt idx="14">
                  <c:v>11.4</c:v>
                </c:pt>
                <c:pt idx="15">
                  <c:v>61.4</c:v>
                </c:pt>
                <c:pt idx="16">
                  <c:v>60.7</c:v>
                </c:pt>
                <c:pt idx="17">
                  <c:v>82.6</c:v>
                </c:pt>
                <c:pt idx="18">
                  <c:v>14.6</c:v>
                </c:pt>
                <c:pt idx="19">
                  <c:v>15.9</c:v>
                </c:pt>
                <c:pt idx="20">
                  <c:v>17.399999999999999</c:v>
                </c:pt>
                <c:pt idx="21">
                  <c:v>63.3</c:v>
                </c:pt>
                <c:pt idx="22">
                  <c:v>51.2</c:v>
                </c:pt>
                <c:pt idx="23">
                  <c:v>55.8</c:v>
                </c:pt>
                <c:pt idx="24">
                  <c:v>36.6</c:v>
                </c:pt>
                <c:pt idx="25">
                  <c:v>31.3</c:v>
                </c:pt>
                <c:pt idx="26">
                  <c:v>75.400000000000006</c:v>
                </c:pt>
                <c:pt idx="27">
                  <c:v>82.5</c:v>
                </c:pt>
                <c:pt idx="28">
                  <c:v>78</c:v>
                </c:pt>
                <c:pt idx="29">
                  <c:v>63.7</c:v>
                </c:pt>
                <c:pt idx="30">
                  <c:v>73.099999999999994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09768"/>
        <c:axId val="930703496"/>
        <c:axId val="913238504"/>
      </c:bar3DChart>
      <c:catAx>
        <c:axId val="930709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34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03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9768"/>
        <c:crosses val="autoZero"/>
        <c:crossBetween val="between"/>
      </c:valAx>
      <c:serAx>
        <c:axId val="9132385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034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3">
                  <c:v>9.7680000000000007</c:v>
                </c:pt>
                <c:pt idx="4">
                  <c:v>9.6289999999999996</c:v>
                </c:pt>
                <c:pt idx="5">
                  <c:v>9.6780000000000008</c:v>
                </c:pt>
                <c:pt idx="6">
                  <c:v>10</c:v>
                </c:pt>
                <c:pt idx="7">
                  <c:v>10</c:v>
                </c:pt>
                <c:pt idx="8">
                  <c:v>8.1880000000000006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6.484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9.968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9.9819999999999993</c:v>
                </c:pt>
                <c:pt idx="28">
                  <c:v>10</c:v>
                </c:pt>
                <c:pt idx="29">
                  <c:v>9.8019999999999996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'Jun15'!$C$4:$AG$4</c:f>
              <c:numCache>
                <c:formatCode>0.0</c:formatCode>
                <c:ptCount val="31"/>
                <c:pt idx="0">
                  <c:v>65.400000000000006</c:v>
                </c:pt>
                <c:pt idx="1">
                  <c:v>74</c:v>
                </c:pt>
                <c:pt idx="2">
                  <c:v>81.30000000000291</c:v>
                </c:pt>
                <c:pt idx="3">
                  <c:v>79.900000000000006</c:v>
                </c:pt>
                <c:pt idx="4">
                  <c:v>73.2</c:v>
                </c:pt>
                <c:pt idx="5">
                  <c:v>78.400000000000006</c:v>
                </c:pt>
                <c:pt idx="6">
                  <c:v>71.8</c:v>
                </c:pt>
                <c:pt idx="7">
                  <c:v>64.5</c:v>
                </c:pt>
                <c:pt idx="8">
                  <c:v>32.200000000000003</c:v>
                </c:pt>
                <c:pt idx="9">
                  <c:v>44.7</c:v>
                </c:pt>
                <c:pt idx="10">
                  <c:v>65.099999999999994</c:v>
                </c:pt>
                <c:pt idx="11">
                  <c:v>64</c:v>
                </c:pt>
                <c:pt idx="12">
                  <c:v>64.8</c:v>
                </c:pt>
                <c:pt idx="13">
                  <c:v>49.2</c:v>
                </c:pt>
                <c:pt idx="14">
                  <c:v>32.299999999999997</c:v>
                </c:pt>
                <c:pt idx="15">
                  <c:v>46.8</c:v>
                </c:pt>
                <c:pt idx="16">
                  <c:v>67.900000000000006</c:v>
                </c:pt>
                <c:pt idx="17">
                  <c:v>47.9</c:v>
                </c:pt>
                <c:pt idx="18">
                  <c:v>69.3</c:v>
                </c:pt>
                <c:pt idx="19">
                  <c:v>39</c:v>
                </c:pt>
                <c:pt idx="20">
                  <c:v>38.299999999999997</c:v>
                </c:pt>
                <c:pt idx="21">
                  <c:v>59.9</c:v>
                </c:pt>
                <c:pt idx="22">
                  <c:v>49.1</c:v>
                </c:pt>
                <c:pt idx="23">
                  <c:v>83.4</c:v>
                </c:pt>
                <c:pt idx="24">
                  <c:v>76.400000000000006</c:v>
                </c:pt>
                <c:pt idx="25">
                  <c:v>78.2</c:v>
                </c:pt>
                <c:pt idx="26">
                  <c:v>60.3</c:v>
                </c:pt>
                <c:pt idx="27">
                  <c:v>80.7</c:v>
                </c:pt>
                <c:pt idx="28">
                  <c:v>68.900000000000006</c:v>
                </c:pt>
                <c:pt idx="29">
                  <c:v>78.8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04280"/>
        <c:axId val="930701928"/>
        <c:axId val="913230448"/>
      </c:bar3DChart>
      <c:catAx>
        <c:axId val="93070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19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01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4280"/>
        <c:crosses val="autoZero"/>
        <c:crossBetween val="between"/>
      </c:valAx>
      <c:serAx>
        <c:axId val="91323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0192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'Jul15'!$C$3:$AG$3</c:f>
              <c:numCache>
                <c:formatCode>0.0</c:formatCode>
                <c:ptCount val="31"/>
                <c:pt idx="0">
                  <c:v>9.4740000000000002</c:v>
                </c:pt>
                <c:pt idx="1">
                  <c:v>9.2279999999999998</c:v>
                </c:pt>
                <c:pt idx="2">
                  <c:v>9.24</c:v>
                </c:pt>
                <c:pt idx="3">
                  <c:v>9.2210000000000001</c:v>
                </c:pt>
                <c:pt idx="4">
                  <c:v>10</c:v>
                </c:pt>
                <c:pt idx="5">
                  <c:v>10</c:v>
                </c:pt>
                <c:pt idx="6">
                  <c:v>9.0920000000000005</c:v>
                </c:pt>
                <c:pt idx="7">
                  <c:v>9.9380000000000006</c:v>
                </c:pt>
                <c:pt idx="8">
                  <c:v>10</c:v>
                </c:pt>
                <c:pt idx="9">
                  <c:v>9.9659999999999993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9.68</c:v>
                </c:pt>
                <c:pt idx="14">
                  <c:v>9.69</c:v>
                </c:pt>
                <c:pt idx="15">
                  <c:v>9.6349999999999998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9.6280000000000001</c:v>
                </c:pt>
                <c:pt idx="21">
                  <c:v>10</c:v>
                </c:pt>
                <c:pt idx="22">
                  <c:v>10</c:v>
                </c:pt>
                <c:pt idx="23">
                  <c:v>9.6660000000000004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9.2210000000000001</c:v>
                </c:pt>
                <c:pt idx="29">
                  <c:v>10</c:v>
                </c:pt>
                <c:pt idx="30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'Jul15'!$C$4:$AG$4</c:f>
              <c:numCache>
                <c:formatCode>0.0</c:formatCode>
                <c:ptCount val="31"/>
                <c:pt idx="0">
                  <c:v>76</c:v>
                </c:pt>
                <c:pt idx="1">
                  <c:v>74</c:v>
                </c:pt>
                <c:pt idx="2">
                  <c:v>71.599999999999994</c:v>
                </c:pt>
                <c:pt idx="3">
                  <c:v>73.5</c:v>
                </c:pt>
                <c:pt idx="4">
                  <c:v>70.900000000000006</c:v>
                </c:pt>
                <c:pt idx="5">
                  <c:v>69.099999999999994</c:v>
                </c:pt>
                <c:pt idx="6">
                  <c:v>72.3</c:v>
                </c:pt>
                <c:pt idx="7">
                  <c:v>54.9</c:v>
                </c:pt>
                <c:pt idx="8">
                  <c:v>66.099999999999994</c:v>
                </c:pt>
                <c:pt idx="9">
                  <c:v>81.2</c:v>
                </c:pt>
                <c:pt idx="10">
                  <c:v>75</c:v>
                </c:pt>
                <c:pt idx="11">
                  <c:v>75.599999999999994</c:v>
                </c:pt>
                <c:pt idx="12">
                  <c:v>60</c:v>
                </c:pt>
                <c:pt idx="13">
                  <c:v>76.8</c:v>
                </c:pt>
                <c:pt idx="14">
                  <c:v>77.099999999999994</c:v>
                </c:pt>
                <c:pt idx="15">
                  <c:v>75.400000000000006</c:v>
                </c:pt>
                <c:pt idx="16">
                  <c:v>53.6</c:v>
                </c:pt>
                <c:pt idx="17">
                  <c:v>46.7</c:v>
                </c:pt>
                <c:pt idx="18">
                  <c:v>68.900000000000006</c:v>
                </c:pt>
                <c:pt idx="19">
                  <c:v>73.400000000000006</c:v>
                </c:pt>
                <c:pt idx="20">
                  <c:v>76.3</c:v>
                </c:pt>
                <c:pt idx="21">
                  <c:v>53.2</c:v>
                </c:pt>
                <c:pt idx="22">
                  <c:v>51</c:v>
                </c:pt>
                <c:pt idx="23">
                  <c:v>70.2</c:v>
                </c:pt>
                <c:pt idx="24">
                  <c:v>78.7</c:v>
                </c:pt>
                <c:pt idx="25">
                  <c:v>44.1</c:v>
                </c:pt>
                <c:pt idx="26">
                  <c:v>57.6</c:v>
                </c:pt>
                <c:pt idx="27">
                  <c:v>37.9</c:v>
                </c:pt>
                <c:pt idx="28">
                  <c:v>21.9</c:v>
                </c:pt>
                <c:pt idx="29">
                  <c:v>60.9</c:v>
                </c:pt>
                <c:pt idx="30">
                  <c:v>73.5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08200"/>
        <c:axId val="930702320"/>
        <c:axId val="913235536"/>
      </c:bar3DChart>
      <c:catAx>
        <c:axId val="930708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232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0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8200"/>
        <c:crosses val="autoZero"/>
        <c:crossBetween val="between"/>
      </c:valAx>
      <c:serAx>
        <c:axId val="91323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0232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'Aug15'!$C$3:$AG$3</c:f>
              <c:numCache>
                <c:formatCode>0.0</c:formatCode>
                <c:ptCount val="31"/>
                <c:pt idx="0">
                  <c:v>9.3770000000000007</c:v>
                </c:pt>
                <c:pt idx="1">
                  <c:v>10</c:v>
                </c:pt>
                <c:pt idx="2">
                  <c:v>9.843</c:v>
                </c:pt>
                <c:pt idx="3">
                  <c:v>10</c:v>
                </c:pt>
                <c:pt idx="4">
                  <c:v>10</c:v>
                </c:pt>
                <c:pt idx="5">
                  <c:v>9.9870000000000001</c:v>
                </c:pt>
                <c:pt idx="6">
                  <c:v>9.3970000000000002</c:v>
                </c:pt>
                <c:pt idx="7">
                  <c:v>10</c:v>
                </c:pt>
                <c:pt idx="8">
                  <c:v>8.5909999999999993</c:v>
                </c:pt>
                <c:pt idx="9">
                  <c:v>10</c:v>
                </c:pt>
                <c:pt idx="10">
                  <c:v>9.9710000000000001</c:v>
                </c:pt>
                <c:pt idx="11">
                  <c:v>9.5630000000000006</c:v>
                </c:pt>
                <c:pt idx="12">
                  <c:v>10</c:v>
                </c:pt>
                <c:pt idx="13">
                  <c:v>10</c:v>
                </c:pt>
                <c:pt idx="14">
                  <c:v>4.1260000000000003</c:v>
                </c:pt>
                <c:pt idx="15">
                  <c:v>8.0589999999999993</c:v>
                </c:pt>
                <c:pt idx="16">
                  <c:v>10</c:v>
                </c:pt>
                <c:pt idx="17">
                  <c:v>10</c:v>
                </c:pt>
                <c:pt idx="18">
                  <c:v>9.0920000000000005</c:v>
                </c:pt>
                <c:pt idx="19">
                  <c:v>9.9749999999999996</c:v>
                </c:pt>
                <c:pt idx="20">
                  <c:v>9.9710000000000001</c:v>
                </c:pt>
                <c:pt idx="21">
                  <c:v>9.9849999999999994</c:v>
                </c:pt>
                <c:pt idx="22">
                  <c:v>10</c:v>
                </c:pt>
                <c:pt idx="23">
                  <c:v>8.141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9.9730000000000008</c:v>
                </c:pt>
                <c:pt idx="28">
                  <c:v>9.6760000000000002</c:v>
                </c:pt>
                <c:pt idx="29">
                  <c:v>9.4909999999999997</c:v>
                </c:pt>
                <c:pt idx="30">
                  <c:v>9.6449999999999996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'Aug15'!$C$4:$AG$4</c:f>
              <c:numCache>
                <c:formatCode>0.0</c:formatCode>
                <c:ptCount val="31"/>
                <c:pt idx="0">
                  <c:v>24.9</c:v>
                </c:pt>
                <c:pt idx="1">
                  <c:v>53.6</c:v>
                </c:pt>
                <c:pt idx="2">
                  <c:v>77.2</c:v>
                </c:pt>
                <c:pt idx="3">
                  <c:v>39</c:v>
                </c:pt>
                <c:pt idx="4">
                  <c:v>75.2</c:v>
                </c:pt>
                <c:pt idx="5">
                  <c:v>72.900000000000006</c:v>
                </c:pt>
                <c:pt idx="6">
                  <c:v>72.8</c:v>
                </c:pt>
                <c:pt idx="7">
                  <c:v>69.3</c:v>
                </c:pt>
                <c:pt idx="8">
                  <c:v>22.8</c:v>
                </c:pt>
                <c:pt idx="9">
                  <c:v>69.2</c:v>
                </c:pt>
                <c:pt idx="10">
                  <c:v>71.099999999999994</c:v>
                </c:pt>
                <c:pt idx="11">
                  <c:v>73.3</c:v>
                </c:pt>
                <c:pt idx="12">
                  <c:v>60.6</c:v>
                </c:pt>
                <c:pt idx="13">
                  <c:v>22</c:v>
                </c:pt>
                <c:pt idx="14">
                  <c:v>21.2</c:v>
                </c:pt>
                <c:pt idx="15">
                  <c:v>18.8</c:v>
                </c:pt>
                <c:pt idx="16">
                  <c:v>26.6</c:v>
                </c:pt>
                <c:pt idx="17">
                  <c:v>32</c:v>
                </c:pt>
                <c:pt idx="18">
                  <c:v>23.7</c:v>
                </c:pt>
                <c:pt idx="19">
                  <c:v>72.400000000000006</c:v>
                </c:pt>
                <c:pt idx="20">
                  <c:v>77.099999999999994</c:v>
                </c:pt>
                <c:pt idx="21">
                  <c:v>75.5</c:v>
                </c:pt>
                <c:pt idx="22">
                  <c:v>26</c:v>
                </c:pt>
                <c:pt idx="23">
                  <c:v>14.3</c:v>
                </c:pt>
                <c:pt idx="24">
                  <c:v>70.8</c:v>
                </c:pt>
                <c:pt idx="25">
                  <c:v>76.8</c:v>
                </c:pt>
                <c:pt idx="26">
                  <c:v>68.400000000000006</c:v>
                </c:pt>
                <c:pt idx="27">
                  <c:v>67.7</c:v>
                </c:pt>
                <c:pt idx="28">
                  <c:v>71.400000000000006</c:v>
                </c:pt>
                <c:pt idx="29">
                  <c:v>70.900000000000006</c:v>
                </c:pt>
                <c:pt idx="30">
                  <c:v>68.5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02712"/>
        <c:axId val="930699968"/>
        <c:axId val="913237656"/>
      </c:bar3DChart>
      <c:catAx>
        <c:axId val="93070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99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69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2712"/>
        <c:crosses val="autoZero"/>
        <c:crossBetween val="between"/>
      </c:valAx>
      <c:serAx>
        <c:axId val="91323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6999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'Sep15'!$C$3:$AG$3</c:f>
              <c:numCache>
                <c:formatCode>0.0</c:formatCode>
                <c:ptCount val="31"/>
                <c:pt idx="0">
                  <c:v>8.3759999999999994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5.1050000000000004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4.0389999999999997</c:v>
                </c:pt>
                <c:pt idx="15">
                  <c:v>10</c:v>
                </c:pt>
                <c:pt idx="16">
                  <c:v>10</c:v>
                </c:pt>
                <c:pt idx="17">
                  <c:v>8.7420000000000009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5.1559999999999997</c:v>
                </c:pt>
                <c:pt idx="23">
                  <c:v>10</c:v>
                </c:pt>
                <c:pt idx="24">
                  <c:v>9.9939999999999998</c:v>
                </c:pt>
                <c:pt idx="25">
                  <c:v>10</c:v>
                </c:pt>
                <c:pt idx="26">
                  <c:v>2.532</c:v>
                </c:pt>
                <c:pt idx="27">
                  <c:v>10</c:v>
                </c:pt>
                <c:pt idx="28">
                  <c:v>10</c:v>
                </c:pt>
                <c:pt idx="29">
                  <c:v>9.9450000000000003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'Sep15'!$C$4:$AG$4</c:f>
              <c:numCache>
                <c:formatCode>0.0</c:formatCode>
                <c:ptCount val="31"/>
                <c:pt idx="0">
                  <c:v>13.6</c:v>
                </c:pt>
                <c:pt idx="1">
                  <c:v>33</c:v>
                </c:pt>
                <c:pt idx="2">
                  <c:v>27.6</c:v>
                </c:pt>
                <c:pt idx="3">
                  <c:v>56.5</c:v>
                </c:pt>
                <c:pt idx="4">
                  <c:v>17.2</c:v>
                </c:pt>
                <c:pt idx="5">
                  <c:v>49.5</c:v>
                </c:pt>
                <c:pt idx="6">
                  <c:v>71.5</c:v>
                </c:pt>
                <c:pt idx="7">
                  <c:v>72.599999999999994</c:v>
                </c:pt>
                <c:pt idx="8">
                  <c:v>72.5</c:v>
                </c:pt>
                <c:pt idx="9">
                  <c:v>55.4</c:v>
                </c:pt>
                <c:pt idx="10">
                  <c:v>52.8</c:v>
                </c:pt>
                <c:pt idx="11">
                  <c:v>59.1</c:v>
                </c:pt>
                <c:pt idx="12">
                  <c:v>36.299999999999997</c:v>
                </c:pt>
                <c:pt idx="13">
                  <c:v>47.2</c:v>
                </c:pt>
                <c:pt idx="14">
                  <c:v>19.5</c:v>
                </c:pt>
                <c:pt idx="15">
                  <c:v>31.7</c:v>
                </c:pt>
                <c:pt idx="16">
                  <c:v>14.7</c:v>
                </c:pt>
                <c:pt idx="17">
                  <c:v>19.100000000000001</c:v>
                </c:pt>
                <c:pt idx="18">
                  <c:v>47.6</c:v>
                </c:pt>
                <c:pt idx="19">
                  <c:v>49.5</c:v>
                </c:pt>
                <c:pt idx="20">
                  <c:v>67.7</c:v>
                </c:pt>
                <c:pt idx="21">
                  <c:v>26.8</c:v>
                </c:pt>
                <c:pt idx="22">
                  <c:v>9.5</c:v>
                </c:pt>
                <c:pt idx="23">
                  <c:v>67.099999999999994</c:v>
                </c:pt>
                <c:pt idx="24">
                  <c:v>68.2</c:v>
                </c:pt>
                <c:pt idx="25">
                  <c:v>51</c:v>
                </c:pt>
                <c:pt idx="26">
                  <c:v>14.5</c:v>
                </c:pt>
                <c:pt idx="27">
                  <c:v>53.5</c:v>
                </c:pt>
                <c:pt idx="28">
                  <c:v>57.2</c:v>
                </c:pt>
                <c:pt idx="29">
                  <c:v>62.5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05456"/>
        <c:axId val="930708592"/>
        <c:axId val="913241048"/>
      </c:bar3DChart>
      <c:catAx>
        <c:axId val="93070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85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0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5456"/>
        <c:crosses val="autoZero"/>
        <c:crossBetween val="between"/>
      </c:valAx>
      <c:serAx>
        <c:axId val="913241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0859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'Okt15'!$C$3:$AG$3</c:f>
              <c:numCache>
                <c:formatCode>0.0</c:formatCode>
                <c:ptCount val="31"/>
                <c:pt idx="0">
                  <c:v>10</c:v>
                </c:pt>
                <c:pt idx="1">
                  <c:v>9.7929999999999993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2.173</c:v>
                </c:pt>
                <c:pt idx="6">
                  <c:v>10</c:v>
                </c:pt>
                <c:pt idx="7">
                  <c:v>10</c:v>
                </c:pt>
                <c:pt idx="8">
                  <c:v>9.4309999999999992</c:v>
                </c:pt>
                <c:pt idx="9">
                  <c:v>5.7619999999999996</c:v>
                </c:pt>
                <c:pt idx="10">
                  <c:v>1.508</c:v>
                </c:pt>
                <c:pt idx="11">
                  <c:v>10</c:v>
                </c:pt>
                <c:pt idx="12">
                  <c:v>2.4710000000000001</c:v>
                </c:pt>
                <c:pt idx="13">
                  <c:v>9.9760000000000009</c:v>
                </c:pt>
                <c:pt idx="14">
                  <c:v>2.2349999999999999</c:v>
                </c:pt>
                <c:pt idx="15">
                  <c:v>9.3640000000000008</c:v>
                </c:pt>
                <c:pt idx="16">
                  <c:v>9.9830000000000005</c:v>
                </c:pt>
                <c:pt idx="17">
                  <c:v>1.4890000000000001</c:v>
                </c:pt>
                <c:pt idx="18">
                  <c:v>9.6630000000000003</c:v>
                </c:pt>
                <c:pt idx="19">
                  <c:v>9.9640000000000004</c:v>
                </c:pt>
                <c:pt idx="20">
                  <c:v>9.8680000000000003</c:v>
                </c:pt>
                <c:pt idx="21">
                  <c:v>6.5940000000000003</c:v>
                </c:pt>
                <c:pt idx="22">
                  <c:v>10</c:v>
                </c:pt>
                <c:pt idx="23">
                  <c:v>9.5410000000000004</c:v>
                </c:pt>
                <c:pt idx="24">
                  <c:v>7.0350000000000001</c:v>
                </c:pt>
                <c:pt idx="25">
                  <c:v>10</c:v>
                </c:pt>
                <c:pt idx="26">
                  <c:v>8.9670000000000005</c:v>
                </c:pt>
                <c:pt idx="27">
                  <c:v>10</c:v>
                </c:pt>
                <c:pt idx="28">
                  <c:v>10</c:v>
                </c:pt>
                <c:pt idx="29">
                  <c:v>8.8420000000000005</c:v>
                </c:pt>
                <c:pt idx="30">
                  <c:v>1.952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'Okt15'!$C$4:$AG$4</c:f>
              <c:numCache>
                <c:formatCode>0.0</c:formatCode>
                <c:ptCount val="31"/>
                <c:pt idx="0">
                  <c:v>59.3</c:v>
                </c:pt>
                <c:pt idx="1">
                  <c:v>60.1</c:v>
                </c:pt>
                <c:pt idx="2">
                  <c:v>48.4</c:v>
                </c:pt>
                <c:pt idx="3">
                  <c:v>64.599999999999994</c:v>
                </c:pt>
                <c:pt idx="4">
                  <c:v>46.5</c:v>
                </c:pt>
                <c:pt idx="5">
                  <c:v>8.1999999999999993</c:v>
                </c:pt>
                <c:pt idx="6">
                  <c:v>16.100000000000001</c:v>
                </c:pt>
                <c:pt idx="7">
                  <c:v>38.200000000000003</c:v>
                </c:pt>
                <c:pt idx="8">
                  <c:v>57.6</c:v>
                </c:pt>
                <c:pt idx="9">
                  <c:v>12.3</c:v>
                </c:pt>
                <c:pt idx="10">
                  <c:v>19.2</c:v>
                </c:pt>
                <c:pt idx="11">
                  <c:v>39.200000000000003</c:v>
                </c:pt>
                <c:pt idx="12">
                  <c:v>8.1</c:v>
                </c:pt>
                <c:pt idx="13">
                  <c:v>27.2</c:v>
                </c:pt>
                <c:pt idx="14">
                  <c:v>9.5</c:v>
                </c:pt>
                <c:pt idx="15">
                  <c:v>15.9</c:v>
                </c:pt>
                <c:pt idx="16">
                  <c:v>16.899999999999999</c:v>
                </c:pt>
                <c:pt idx="17">
                  <c:v>5.3</c:v>
                </c:pt>
                <c:pt idx="18">
                  <c:v>15.7</c:v>
                </c:pt>
                <c:pt idx="19">
                  <c:v>47</c:v>
                </c:pt>
                <c:pt idx="20">
                  <c:v>47.7</c:v>
                </c:pt>
                <c:pt idx="21">
                  <c:v>21.2</c:v>
                </c:pt>
                <c:pt idx="22">
                  <c:v>37.4</c:v>
                </c:pt>
                <c:pt idx="23">
                  <c:v>35.299999999999997</c:v>
                </c:pt>
                <c:pt idx="24">
                  <c:v>31.4</c:v>
                </c:pt>
                <c:pt idx="25">
                  <c:v>44.4</c:v>
                </c:pt>
                <c:pt idx="26">
                  <c:v>45.6</c:v>
                </c:pt>
                <c:pt idx="27">
                  <c:v>39.4</c:v>
                </c:pt>
                <c:pt idx="28">
                  <c:v>25.4</c:v>
                </c:pt>
                <c:pt idx="29">
                  <c:v>46.1</c:v>
                </c:pt>
                <c:pt idx="30">
                  <c:v>9.1999999999999993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08984"/>
        <c:axId val="930710160"/>
        <c:axId val="913236384"/>
      </c:bar3DChart>
      <c:catAx>
        <c:axId val="930708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016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8984"/>
        <c:crosses val="autoZero"/>
        <c:crossBetween val="between"/>
      </c:valAx>
      <c:serAx>
        <c:axId val="91323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016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'Nov15'!$C$3:$AG$3</c:f>
              <c:numCache>
                <c:formatCode>0.0</c:formatCode>
                <c:ptCount val="31"/>
                <c:pt idx="0">
                  <c:v>9.0950000000000006</c:v>
                </c:pt>
                <c:pt idx="1">
                  <c:v>10</c:v>
                </c:pt>
                <c:pt idx="2">
                  <c:v>7.1859999999999999</c:v>
                </c:pt>
                <c:pt idx="3">
                  <c:v>9.4450000000000003</c:v>
                </c:pt>
                <c:pt idx="4">
                  <c:v>8.5340000000000007</c:v>
                </c:pt>
                <c:pt idx="5">
                  <c:v>8.859</c:v>
                </c:pt>
                <c:pt idx="6">
                  <c:v>8.42</c:v>
                </c:pt>
                <c:pt idx="7">
                  <c:v>8.5190000000000001</c:v>
                </c:pt>
                <c:pt idx="8">
                  <c:v>10</c:v>
                </c:pt>
                <c:pt idx="9">
                  <c:v>8.3659999999999997</c:v>
                </c:pt>
                <c:pt idx="10">
                  <c:v>5.1920000000000002</c:v>
                </c:pt>
                <c:pt idx="11">
                  <c:v>7.5270000000000001</c:v>
                </c:pt>
                <c:pt idx="12">
                  <c:v>9.1289999999999996</c:v>
                </c:pt>
                <c:pt idx="13">
                  <c:v>7.3449999999999998</c:v>
                </c:pt>
                <c:pt idx="14">
                  <c:v>7.1280000000000001</c:v>
                </c:pt>
                <c:pt idx="15">
                  <c:v>7.4889999999999999</c:v>
                </c:pt>
                <c:pt idx="16">
                  <c:v>8.4740000000000002</c:v>
                </c:pt>
                <c:pt idx="17">
                  <c:v>7.5369999999999999</c:v>
                </c:pt>
                <c:pt idx="18">
                  <c:v>7.6920000000000002</c:v>
                </c:pt>
                <c:pt idx="19">
                  <c:v>2.3530000000000002</c:v>
                </c:pt>
                <c:pt idx="20">
                  <c:v>8.8040000000000003</c:v>
                </c:pt>
                <c:pt idx="21">
                  <c:v>0.98399999999999999</c:v>
                </c:pt>
                <c:pt idx="22">
                  <c:v>7.9080000000000004</c:v>
                </c:pt>
                <c:pt idx="23">
                  <c:v>7.02</c:v>
                </c:pt>
                <c:pt idx="24">
                  <c:v>2.7</c:v>
                </c:pt>
                <c:pt idx="25">
                  <c:v>1.702</c:v>
                </c:pt>
                <c:pt idx="26">
                  <c:v>7.3659999999999997</c:v>
                </c:pt>
                <c:pt idx="27">
                  <c:v>4.242</c:v>
                </c:pt>
                <c:pt idx="28">
                  <c:v>1.5069999999999999</c:v>
                </c:pt>
                <c:pt idx="29">
                  <c:v>6.0590000000000002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'Nov15'!$C$4:$AG$4</c:f>
              <c:numCache>
                <c:formatCode>0.0</c:formatCode>
                <c:ptCount val="31"/>
                <c:pt idx="0">
                  <c:v>39.1</c:v>
                </c:pt>
                <c:pt idx="1">
                  <c:v>29.5</c:v>
                </c:pt>
                <c:pt idx="2">
                  <c:v>10</c:v>
                </c:pt>
                <c:pt idx="3">
                  <c:v>40.299999999999997</c:v>
                </c:pt>
                <c:pt idx="4">
                  <c:v>43.9</c:v>
                </c:pt>
                <c:pt idx="5">
                  <c:v>42</c:v>
                </c:pt>
                <c:pt idx="6">
                  <c:v>42</c:v>
                </c:pt>
                <c:pt idx="7">
                  <c:v>42.2</c:v>
                </c:pt>
                <c:pt idx="8">
                  <c:v>36.200000000000003</c:v>
                </c:pt>
                <c:pt idx="9">
                  <c:v>39.299999999999997</c:v>
                </c:pt>
                <c:pt idx="10">
                  <c:v>28.9</c:v>
                </c:pt>
                <c:pt idx="11">
                  <c:v>15.2</c:v>
                </c:pt>
                <c:pt idx="12">
                  <c:v>24.3</c:v>
                </c:pt>
                <c:pt idx="13">
                  <c:v>24.5</c:v>
                </c:pt>
                <c:pt idx="14">
                  <c:v>20.3</c:v>
                </c:pt>
                <c:pt idx="15">
                  <c:v>29.7</c:v>
                </c:pt>
                <c:pt idx="16">
                  <c:v>26.2</c:v>
                </c:pt>
                <c:pt idx="17">
                  <c:v>34.200000000000003</c:v>
                </c:pt>
                <c:pt idx="18">
                  <c:v>26.9</c:v>
                </c:pt>
                <c:pt idx="19">
                  <c:v>5.3</c:v>
                </c:pt>
                <c:pt idx="20">
                  <c:v>13.1</c:v>
                </c:pt>
                <c:pt idx="21">
                  <c:v>3</c:v>
                </c:pt>
                <c:pt idx="22">
                  <c:v>23.6</c:v>
                </c:pt>
                <c:pt idx="23">
                  <c:v>25.1</c:v>
                </c:pt>
                <c:pt idx="24">
                  <c:v>0.92700000000000005</c:v>
                </c:pt>
                <c:pt idx="25">
                  <c:v>5.6</c:v>
                </c:pt>
                <c:pt idx="26">
                  <c:v>18.100000000000001</c:v>
                </c:pt>
                <c:pt idx="27">
                  <c:v>6.8</c:v>
                </c:pt>
                <c:pt idx="28">
                  <c:v>5.9</c:v>
                </c:pt>
                <c:pt idx="29">
                  <c:v>19.2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06632"/>
        <c:axId val="930707024"/>
        <c:axId val="913237232"/>
      </c:bar3DChart>
      <c:catAx>
        <c:axId val="930706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70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0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6632"/>
        <c:crosses val="autoZero"/>
        <c:crossBetween val="between"/>
      </c:valAx>
      <c:serAx>
        <c:axId val="91323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0702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2012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'Dez12'!$A$3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'Dez12'!$C$3:$AG$3</c:f>
              <c:numCache>
                <c:formatCode>0.0</c:formatCode>
                <c:ptCount val="31"/>
                <c:pt idx="0">
                  <c:v>0.34399999999999997</c:v>
                </c:pt>
                <c:pt idx="2">
                  <c:v>0.11700000000000001</c:v>
                </c:pt>
                <c:pt idx="3">
                  <c:v>0.64200000000000002</c:v>
                </c:pt>
                <c:pt idx="4">
                  <c:v>0.93200000000000005</c:v>
                </c:pt>
                <c:pt idx="5">
                  <c:v>0.379</c:v>
                </c:pt>
                <c:pt idx="7">
                  <c:v>0.40500000000000003</c:v>
                </c:pt>
                <c:pt idx="8">
                  <c:v>2.3079999999999998</c:v>
                </c:pt>
                <c:pt idx="9">
                  <c:v>4.819</c:v>
                </c:pt>
                <c:pt idx="10">
                  <c:v>1.2889999999999999</c:v>
                </c:pt>
                <c:pt idx="11">
                  <c:v>2.9590000000000001</c:v>
                </c:pt>
                <c:pt idx="12">
                  <c:v>1.046</c:v>
                </c:pt>
                <c:pt idx="13">
                  <c:v>2.2890000000000001</c:v>
                </c:pt>
                <c:pt idx="14">
                  <c:v>5.57</c:v>
                </c:pt>
                <c:pt idx="15">
                  <c:v>6.9160000000000004</c:v>
                </c:pt>
                <c:pt idx="16">
                  <c:v>3.1539999999999999</c:v>
                </c:pt>
                <c:pt idx="17">
                  <c:v>2.956</c:v>
                </c:pt>
                <c:pt idx="18">
                  <c:v>5.2350000000000003</c:v>
                </c:pt>
                <c:pt idx="19">
                  <c:v>1.07</c:v>
                </c:pt>
                <c:pt idx="20">
                  <c:v>4.5469999999999997</c:v>
                </c:pt>
                <c:pt idx="21">
                  <c:v>2.8380000000000001</c:v>
                </c:pt>
                <c:pt idx="22">
                  <c:v>2.9119999999999999</c:v>
                </c:pt>
                <c:pt idx="23">
                  <c:v>5.33</c:v>
                </c:pt>
                <c:pt idx="24">
                  <c:v>3.6139999999999999</c:v>
                </c:pt>
                <c:pt idx="25">
                  <c:v>6.5369999999999999</c:v>
                </c:pt>
                <c:pt idx="26">
                  <c:v>5.6609999999999996</c:v>
                </c:pt>
                <c:pt idx="27">
                  <c:v>3.8809999999999998</c:v>
                </c:pt>
                <c:pt idx="28">
                  <c:v>5.407</c:v>
                </c:pt>
                <c:pt idx="29">
                  <c:v>7.2629999999999999</c:v>
                </c:pt>
                <c:pt idx="30">
                  <c:v>5.5190000000000001</c:v>
                </c:pt>
              </c:numCache>
            </c:numRef>
          </c:val>
        </c:ser>
        <c:ser>
          <c:idx val="0"/>
          <c:order val="1"/>
          <c:tx>
            <c:strRef>
              <c:f>'Dez12'!$A$4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'Dez12'!$C$4:$AG$4</c:f>
              <c:numCache>
                <c:formatCode>General</c:formatCode>
                <c:ptCount val="31"/>
                <c:pt idx="0">
                  <c:v>1.6</c:v>
                </c:pt>
                <c:pt idx="1">
                  <c:v>0.3</c:v>
                </c:pt>
                <c:pt idx="2">
                  <c:v>0.6</c:v>
                </c:pt>
                <c:pt idx="3">
                  <c:v>1.4</c:v>
                </c:pt>
                <c:pt idx="4">
                  <c:v>1.4</c:v>
                </c:pt>
                <c:pt idx="5">
                  <c:v>1.2</c:v>
                </c:pt>
                <c:pt idx="6">
                  <c:v>0.3</c:v>
                </c:pt>
                <c:pt idx="7">
                  <c:v>0.7</c:v>
                </c:pt>
                <c:pt idx="8">
                  <c:v>7.5</c:v>
                </c:pt>
                <c:pt idx="9">
                  <c:v>6.2</c:v>
                </c:pt>
                <c:pt idx="10">
                  <c:v>3.2</c:v>
                </c:pt>
                <c:pt idx="11">
                  <c:v>11</c:v>
                </c:pt>
                <c:pt idx="12">
                  <c:v>5.0999999999999996</c:v>
                </c:pt>
                <c:pt idx="13">
                  <c:v>7.1</c:v>
                </c:pt>
                <c:pt idx="14">
                  <c:v>10.8</c:v>
                </c:pt>
                <c:pt idx="15">
                  <c:v>10.5</c:v>
                </c:pt>
                <c:pt idx="16">
                  <c:v>7.2</c:v>
                </c:pt>
                <c:pt idx="17">
                  <c:v>4.0999999999999996</c:v>
                </c:pt>
                <c:pt idx="18">
                  <c:v>20.9</c:v>
                </c:pt>
                <c:pt idx="19">
                  <c:v>4.3</c:v>
                </c:pt>
                <c:pt idx="20">
                  <c:v>7.7</c:v>
                </c:pt>
                <c:pt idx="21">
                  <c:v>9.6999999999999993</c:v>
                </c:pt>
                <c:pt idx="22">
                  <c:v>12.1</c:v>
                </c:pt>
                <c:pt idx="23">
                  <c:v>17.399999999999999</c:v>
                </c:pt>
                <c:pt idx="24">
                  <c:v>12.4</c:v>
                </c:pt>
                <c:pt idx="25">
                  <c:v>18.2</c:v>
                </c:pt>
                <c:pt idx="26">
                  <c:v>4</c:v>
                </c:pt>
                <c:pt idx="27">
                  <c:v>7.4</c:v>
                </c:pt>
                <c:pt idx="28">
                  <c:v>20.7</c:v>
                </c:pt>
                <c:pt idx="29">
                  <c:v>16.8</c:v>
                </c:pt>
                <c:pt idx="30">
                  <c:v>20.399999999999999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13976"/>
        <c:axId val="895720248"/>
        <c:axId val="913189744"/>
      </c:bar3DChart>
      <c:catAx>
        <c:axId val="89571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02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20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13976"/>
        <c:crosses val="autoZero"/>
        <c:crossBetween val="between"/>
      </c:valAx>
      <c:serAx>
        <c:axId val="91318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2024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2015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'Dez15'!$C$3:$AG$3</c:f>
              <c:numCache>
                <c:formatCode>0.0</c:formatCode>
                <c:ptCount val="31"/>
                <c:pt idx="0">
                  <c:v>6.5670000000000002</c:v>
                </c:pt>
                <c:pt idx="1">
                  <c:v>5.8470000000000004</c:v>
                </c:pt>
                <c:pt idx="2">
                  <c:v>6.5069999999999997</c:v>
                </c:pt>
                <c:pt idx="3">
                  <c:v>2.0219999999999998</c:v>
                </c:pt>
                <c:pt idx="4">
                  <c:v>2.2690000000000001</c:v>
                </c:pt>
                <c:pt idx="5">
                  <c:v>2.4689999999999999</c:v>
                </c:pt>
                <c:pt idx="6">
                  <c:v>5.9359999999999999</c:v>
                </c:pt>
                <c:pt idx="7">
                  <c:v>3.04</c:v>
                </c:pt>
                <c:pt idx="8">
                  <c:v>2.125</c:v>
                </c:pt>
                <c:pt idx="9">
                  <c:v>2.57</c:v>
                </c:pt>
                <c:pt idx="10">
                  <c:v>5.2859999999999996</c:v>
                </c:pt>
                <c:pt idx="11">
                  <c:v>5.9089999999999998</c:v>
                </c:pt>
                <c:pt idx="12">
                  <c:v>4.9619999999999997</c:v>
                </c:pt>
                <c:pt idx="13">
                  <c:v>5.0010000000000003</c:v>
                </c:pt>
                <c:pt idx="14">
                  <c:v>5.2809999999999997</c:v>
                </c:pt>
                <c:pt idx="15">
                  <c:v>2.9889999999999999</c:v>
                </c:pt>
                <c:pt idx="16">
                  <c:v>4.694</c:v>
                </c:pt>
                <c:pt idx="17">
                  <c:v>4.8159999999999998</c:v>
                </c:pt>
                <c:pt idx="18">
                  <c:v>4.3680000000000003</c:v>
                </c:pt>
                <c:pt idx="19">
                  <c:v>4.4539999999999997</c:v>
                </c:pt>
                <c:pt idx="20">
                  <c:v>1.5089999999999999</c:v>
                </c:pt>
                <c:pt idx="21">
                  <c:v>4.7990000000000004</c:v>
                </c:pt>
                <c:pt idx="22">
                  <c:v>4.4039999999999999</c:v>
                </c:pt>
                <c:pt idx="23">
                  <c:v>4.8570000000000002</c:v>
                </c:pt>
                <c:pt idx="24">
                  <c:v>4.5720000000000001</c:v>
                </c:pt>
                <c:pt idx="25">
                  <c:v>4.9240000000000004</c:v>
                </c:pt>
                <c:pt idx="26">
                  <c:v>4.9359999999999999</c:v>
                </c:pt>
                <c:pt idx="27">
                  <c:v>5.0359999999999996</c:v>
                </c:pt>
                <c:pt idx="28">
                  <c:v>4.9109999999999996</c:v>
                </c:pt>
                <c:pt idx="29">
                  <c:v>5.1020000000000003</c:v>
                </c:pt>
                <c:pt idx="30">
                  <c:v>2.81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'Dez15'!$C$4:$AG$4</c:f>
              <c:numCache>
                <c:formatCode>0.0</c:formatCode>
                <c:ptCount val="31"/>
                <c:pt idx="0">
                  <c:v>16</c:v>
                </c:pt>
                <c:pt idx="1">
                  <c:v>24.1</c:v>
                </c:pt>
                <c:pt idx="2">
                  <c:v>25.9</c:v>
                </c:pt>
                <c:pt idx="3">
                  <c:v>5.5</c:v>
                </c:pt>
                <c:pt idx="4">
                  <c:v>7</c:v>
                </c:pt>
                <c:pt idx="5">
                  <c:v>7.2</c:v>
                </c:pt>
                <c:pt idx="6">
                  <c:v>22.3</c:v>
                </c:pt>
                <c:pt idx="7">
                  <c:v>8.6</c:v>
                </c:pt>
                <c:pt idx="8">
                  <c:v>4.5999999999999996</c:v>
                </c:pt>
                <c:pt idx="9">
                  <c:v>6.8</c:v>
                </c:pt>
                <c:pt idx="10">
                  <c:v>14.3</c:v>
                </c:pt>
                <c:pt idx="11">
                  <c:v>20.7</c:v>
                </c:pt>
                <c:pt idx="12">
                  <c:v>17</c:v>
                </c:pt>
                <c:pt idx="13">
                  <c:v>19.8</c:v>
                </c:pt>
                <c:pt idx="14">
                  <c:v>14.8</c:v>
                </c:pt>
                <c:pt idx="15">
                  <c:v>7.2</c:v>
                </c:pt>
                <c:pt idx="16">
                  <c:v>17.399999999999999</c:v>
                </c:pt>
                <c:pt idx="17">
                  <c:v>10.5</c:v>
                </c:pt>
                <c:pt idx="18">
                  <c:v>17.5</c:v>
                </c:pt>
                <c:pt idx="19">
                  <c:v>17.2</c:v>
                </c:pt>
                <c:pt idx="20">
                  <c:v>4.2</c:v>
                </c:pt>
                <c:pt idx="21">
                  <c:v>17.899999999999999</c:v>
                </c:pt>
                <c:pt idx="22">
                  <c:v>14.8</c:v>
                </c:pt>
                <c:pt idx="23">
                  <c:v>16.5</c:v>
                </c:pt>
                <c:pt idx="24">
                  <c:v>17.899999999999999</c:v>
                </c:pt>
                <c:pt idx="25">
                  <c:v>19.600000000000001</c:v>
                </c:pt>
                <c:pt idx="26">
                  <c:v>20</c:v>
                </c:pt>
                <c:pt idx="27">
                  <c:v>20.3</c:v>
                </c:pt>
                <c:pt idx="28">
                  <c:v>17.600000000000001</c:v>
                </c:pt>
                <c:pt idx="29">
                  <c:v>19.600000000000001</c:v>
                </c:pt>
                <c:pt idx="30">
                  <c:v>4.5999999999999996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03888"/>
        <c:axId val="930705064"/>
        <c:axId val="913235112"/>
      </c:bar3DChart>
      <c:catAx>
        <c:axId val="93070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506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05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3888"/>
        <c:crosses val="autoZero"/>
        <c:crossBetween val="between"/>
      </c:valAx>
      <c:serAx>
        <c:axId val="9132351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0506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2016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'Jan16'!$C$3:$AG$3</c:f>
              <c:numCache>
                <c:formatCode>0.0</c:formatCode>
                <c:ptCount val="31"/>
                <c:pt idx="0">
                  <c:v>4.9770000000000003</c:v>
                </c:pt>
                <c:pt idx="1">
                  <c:v>1.2709999999999999</c:v>
                </c:pt>
                <c:pt idx="2">
                  <c:v>5.7569999999999997</c:v>
                </c:pt>
                <c:pt idx="3">
                  <c:v>7.94</c:v>
                </c:pt>
                <c:pt idx="4">
                  <c:v>7.1340000000000003</c:v>
                </c:pt>
                <c:pt idx="5">
                  <c:v>6.468</c:v>
                </c:pt>
                <c:pt idx="6">
                  <c:v>0.751</c:v>
                </c:pt>
                <c:pt idx="7">
                  <c:v>1.7390000000000001</c:v>
                </c:pt>
                <c:pt idx="8">
                  <c:v>1.534</c:v>
                </c:pt>
                <c:pt idx="9">
                  <c:v>2.9750000000000001</c:v>
                </c:pt>
                <c:pt idx="10">
                  <c:v>8.6809999999999992</c:v>
                </c:pt>
                <c:pt idx="11">
                  <c:v>8.5229999999999997</c:v>
                </c:pt>
                <c:pt idx="12">
                  <c:v>8.4420000000000002</c:v>
                </c:pt>
                <c:pt idx="13">
                  <c:v>1.4650000000000001</c:v>
                </c:pt>
                <c:pt idx="14">
                  <c:v>8.1300000000000008</c:v>
                </c:pt>
                <c:pt idx="15">
                  <c:v>2.3660000000000001</c:v>
                </c:pt>
                <c:pt idx="16">
                  <c:v>1.5880000000000001</c:v>
                </c:pt>
                <c:pt idx="17">
                  <c:v>5.2690000000000001</c:v>
                </c:pt>
                <c:pt idx="18">
                  <c:v>0.85299999999999998</c:v>
                </c:pt>
                <c:pt idx="19">
                  <c:v>0.53800000000000003</c:v>
                </c:pt>
                <c:pt idx="20">
                  <c:v>3.9849999999999999</c:v>
                </c:pt>
                <c:pt idx="21">
                  <c:v>6.1589999999999998</c:v>
                </c:pt>
                <c:pt idx="22">
                  <c:v>8.2929999999999993</c:v>
                </c:pt>
                <c:pt idx="23">
                  <c:v>9.9480000000000004</c:v>
                </c:pt>
                <c:pt idx="24">
                  <c:v>7.9669999999999996</c:v>
                </c:pt>
                <c:pt idx="25">
                  <c:v>8.5779999999999994</c:v>
                </c:pt>
                <c:pt idx="26">
                  <c:v>4.625</c:v>
                </c:pt>
                <c:pt idx="27">
                  <c:v>5.7610000000000001</c:v>
                </c:pt>
                <c:pt idx="28">
                  <c:v>10</c:v>
                </c:pt>
                <c:pt idx="29">
                  <c:v>9.2690000000000001</c:v>
                </c:pt>
                <c:pt idx="30">
                  <c:v>1.1659999999999999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'Jan16'!$C$4:$AG$4</c:f>
              <c:numCache>
                <c:formatCode>0.0</c:formatCode>
                <c:ptCount val="31"/>
                <c:pt idx="0">
                  <c:v>8.8000000000000007</c:v>
                </c:pt>
                <c:pt idx="1">
                  <c:v>3.6</c:v>
                </c:pt>
                <c:pt idx="2">
                  <c:v>13.1</c:v>
                </c:pt>
                <c:pt idx="3">
                  <c:v>10.6</c:v>
                </c:pt>
                <c:pt idx="4">
                  <c:v>18.899999999999999</c:v>
                </c:pt>
                <c:pt idx="5">
                  <c:v>17.100000000000001</c:v>
                </c:pt>
                <c:pt idx="6">
                  <c:v>2.7</c:v>
                </c:pt>
                <c:pt idx="7">
                  <c:v>6.2</c:v>
                </c:pt>
                <c:pt idx="8">
                  <c:v>4</c:v>
                </c:pt>
                <c:pt idx="9">
                  <c:v>4.9000000000000004</c:v>
                </c:pt>
                <c:pt idx="10">
                  <c:v>11.5</c:v>
                </c:pt>
                <c:pt idx="11">
                  <c:v>16.899999999999999</c:v>
                </c:pt>
                <c:pt idx="12">
                  <c:v>14.6</c:v>
                </c:pt>
                <c:pt idx="13">
                  <c:v>5.0999999999999996</c:v>
                </c:pt>
                <c:pt idx="14">
                  <c:v>20.9</c:v>
                </c:pt>
                <c:pt idx="15">
                  <c:v>4.5999999999999996</c:v>
                </c:pt>
                <c:pt idx="16">
                  <c:v>2.1</c:v>
                </c:pt>
                <c:pt idx="17">
                  <c:v>13.7</c:v>
                </c:pt>
                <c:pt idx="18">
                  <c:v>3</c:v>
                </c:pt>
                <c:pt idx="19">
                  <c:v>1.4</c:v>
                </c:pt>
                <c:pt idx="20">
                  <c:v>7.4</c:v>
                </c:pt>
                <c:pt idx="21">
                  <c:v>27.2</c:v>
                </c:pt>
                <c:pt idx="22">
                  <c:v>25</c:v>
                </c:pt>
                <c:pt idx="23">
                  <c:v>17</c:v>
                </c:pt>
                <c:pt idx="24">
                  <c:v>37</c:v>
                </c:pt>
                <c:pt idx="25">
                  <c:v>34.700000000000003</c:v>
                </c:pt>
                <c:pt idx="26">
                  <c:v>16</c:v>
                </c:pt>
                <c:pt idx="27">
                  <c:v>19.5</c:v>
                </c:pt>
                <c:pt idx="28">
                  <c:v>25.2</c:v>
                </c:pt>
                <c:pt idx="29">
                  <c:v>27.4</c:v>
                </c:pt>
                <c:pt idx="30">
                  <c:v>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699184"/>
        <c:axId val="930704672"/>
        <c:axId val="913228328"/>
      </c:bar3DChart>
      <c:catAx>
        <c:axId val="93069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046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0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699184"/>
        <c:crosses val="autoZero"/>
        <c:crossBetween val="between"/>
      </c:valAx>
      <c:serAx>
        <c:axId val="9132283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0467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2016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'Feb16'!$C$3:$AG$3</c:f>
              <c:numCache>
                <c:formatCode>0.0</c:formatCode>
                <c:ptCount val="31"/>
                <c:pt idx="0">
                  <c:v>9.9890000000000008</c:v>
                </c:pt>
                <c:pt idx="1">
                  <c:v>10</c:v>
                </c:pt>
                <c:pt idx="2">
                  <c:v>2.2250000000000001</c:v>
                </c:pt>
                <c:pt idx="3">
                  <c:v>2.5649999999999999</c:v>
                </c:pt>
                <c:pt idx="4">
                  <c:v>9.24</c:v>
                </c:pt>
                <c:pt idx="5">
                  <c:v>9.4250000000000007</c:v>
                </c:pt>
                <c:pt idx="6">
                  <c:v>1.5049999999999999</c:v>
                </c:pt>
                <c:pt idx="7">
                  <c:v>9.9209999999999994</c:v>
                </c:pt>
                <c:pt idx="8">
                  <c:v>2.0659999999999998</c:v>
                </c:pt>
                <c:pt idx="9">
                  <c:v>10</c:v>
                </c:pt>
                <c:pt idx="10">
                  <c:v>9.98</c:v>
                </c:pt>
                <c:pt idx="11">
                  <c:v>1.087</c:v>
                </c:pt>
                <c:pt idx="12">
                  <c:v>10</c:v>
                </c:pt>
                <c:pt idx="13">
                  <c:v>5.109</c:v>
                </c:pt>
                <c:pt idx="14">
                  <c:v>1.504</c:v>
                </c:pt>
                <c:pt idx="15">
                  <c:v>10</c:v>
                </c:pt>
                <c:pt idx="16">
                  <c:v>2.1139999999999999</c:v>
                </c:pt>
                <c:pt idx="17">
                  <c:v>9.1270000000000007</c:v>
                </c:pt>
                <c:pt idx="18">
                  <c:v>5.6609999999999996</c:v>
                </c:pt>
                <c:pt idx="19">
                  <c:v>2.3969999999999998</c:v>
                </c:pt>
                <c:pt idx="20">
                  <c:v>9.9719999999999995</c:v>
                </c:pt>
                <c:pt idx="21">
                  <c:v>9.8940000000000001</c:v>
                </c:pt>
                <c:pt idx="22">
                  <c:v>4.931</c:v>
                </c:pt>
                <c:pt idx="23">
                  <c:v>4.6769999999999996</c:v>
                </c:pt>
                <c:pt idx="24">
                  <c:v>2.8780000000000001</c:v>
                </c:pt>
                <c:pt idx="25">
                  <c:v>10</c:v>
                </c:pt>
                <c:pt idx="26">
                  <c:v>10</c:v>
                </c:pt>
                <c:pt idx="27">
                  <c:v>7.0190000000000001</c:v>
                </c:pt>
                <c:pt idx="28">
                  <c:v>2.0059999999999998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'Feb16'!$C$4:$AG$4</c:f>
              <c:numCache>
                <c:formatCode>0.0</c:formatCode>
                <c:ptCount val="31"/>
                <c:pt idx="0">
                  <c:v>35.700000000000003</c:v>
                </c:pt>
                <c:pt idx="1">
                  <c:v>30.5</c:v>
                </c:pt>
                <c:pt idx="2">
                  <c:v>5.2</c:v>
                </c:pt>
                <c:pt idx="3">
                  <c:v>7</c:v>
                </c:pt>
                <c:pt idx="4">
                  <c:v>46.5</c:v>
                </c:pt>
                <c:pt idx="5">
                  <c:v>32.4</c:v>
                </c:pt>
                <c:pt idx="6">
                  <c:v>6.3</c:v>
                </c:pt>
                <c:pt idx="7">
                  <c:v>26.1</c:v>
                </c:pt>
                <c:pt idx="8">
                  <c:v>6.7</c:v>
                </c:pt>
                <c:pt idx="9">
                  <c:v>21.4</c:v>
                </c:pt>
                <c:pt idx="10">
                  <c:v>44.8</c:v>
                </c:pt>
                <c:pt idx="11">
                  <c:v>4.3</c:v>
                </c:pt>
                <c:pt idx="12">
                  <c:v>19.899999999999999</c:v>
                </c:pt>
                <c:pt idx="13">
                  <c:v>12.4</c:v>
                </c:pt>
                <c:pt idx="14">
                  <c:v>6.5</c:v>
                </c:pt>
                <c:pt idx="15">
                  <c:v>16.7</c:v>
                </c:pt>
                <c:pt idx="16">
                  <c:v>8.3000000000000007</c:v>
                </c:pt>
                <c:pt idx="17">
                  <c:v>26.5</c:v>
                </c:pt>
                <c:pt idx="18">
                  <c:v>9.6999999999999993</c:v>
                </c:pt>
                <c:pt idx="19">
                  <c:v>8.6</c:v>
                </c:pt>
                <c:pt idx="20">
                  <c:v>53.7</c:v>
                </c:pt>
                <c:pt idx="21">
                  <c:v>36.5</c:v>
                </c:pt>
                <c:pt idx="22">
                  <c:v>13</c:v>
                </c:pt>
                <c:pt idx="23">
                  <c:v>17.7</c:v>
                </c:pt>
                <c:pt idx="24">
                  <c:v>8.1</c:v>
                </c:pt>
                <c:pt idx="25">
                  <c:v>24.4</c:v>
                </c:pt>
                <c:pt idx="26">
                  <c:v>52</c:v>
                </c:pt>
                <c:pt idx="27">
                  <c:v>19</c:v>
                </c:pt>
                <c:pt idx="28">
                  <c:v>9.5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0552"/>
        <c:axId val="930716040"/>
        <c:axId val="913229176"/>
      </c:bar3DChart>
      <c:catAx>
        <c:axId val="93071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604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6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0552"/>
        <c:crosses val="autoZero"/>
        <c:crossBetween val="between"/>
      </c:valAx>
      <c:serAx>
        <c:axId val="913229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604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2016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7.0570000000000004</c:v>
                </c:pt>
                <c:pt idx="4">
                  <c:v>3.0419999999999998</c:v>
                </c:pt>
                <c:pt idx="5">
                  <c:v>10</c:v>
                </c:pt>
                <c:pt idx="6">
                  <c:v>10</c:v>
                </c:pt>
                <c:pt idx="7">
                  <c:v>9.2230000000000008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2.093</c:v>
                </c:pt>
                <c:pt idx="12">
                  <c:v>7.585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9.9969999999999999</c:v>
                </c:pt>
                <c:pt idx="17">
                  <c:v>9.9920000000000009</c:v>
                </c:pt>
                <c:pt idx="18">
                  <c:v>9.9879999999999995</c:v>
                </c:pt>
                <c:pt idx="19">
                  <c:v>9.98</c:v>
                </c:pt>
                <c:pt idx="20">
                  <c:v>9.9149999999999991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5.4660000000000002</c:v>
                </c:pt>
                <c:pt idx="25">
                  <c:v>3.3959999999999999</c:v>
                </c:pt>
                <c:pt idx="26">
                  <c:v>3.3959999999999999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'Mar16'!$C$4:$AG$4</c:f>
              <c:numCache>
                <c:formatCode>0.0</c:formatCode>
                <c:ptCount val="31"/>
                <c:pt idx="0">
                  <c:v>28.5</c:v>
                </c:pt>
                <c:pt idx="1">
                  <c:v>22.2</c:v>
                </c:pt>
                <c:pt idx="2">
                  <c:v>11.9</c:v>
                </c:pt>
                <c:pt idx="3">
                  <c:v>19.2</c:v>
                </c:pt>
                <c:pt idx="4">
                  <c:v>10.9</c:v>
                </c:pt>
                <c:pt idx="5">
                  <c:v>35.5</c:v>
                </c:pt>
                <c:pt idx="6">
                  <c:v>64.3</c:v>
                </c:pt>
                <c:pt idx="7">
                  <c:v>15.7</c:v>
                </c:pt>
                <c:pt idx="8">
                  <c:v>70.5</c:v>
                </c:pt>
                <c:pt idx="9">
                  <c:v>64.7</c:v>
                </c:pt>
                <c:pt idx="10">
                  <c:v>43</c:v>
                </c:pt>
                <c:pt idx="11">
                  <c:v>13.7</c:v>
                </c:pt>
                <c:pt idx="12">
                  <c:v>15.7</c:v>
                </c:pt>
                <c:pt idx="13">
                  <c:v>26.1</c:v>
                </c:pt>
                <c:pt idx="14">
                  <c:v>44.5</c:v>
                </c:pt>
                <c:pt idx="15">
                  <c:v>27</c:v>
                </c:pt>
                <c:pt idx="16">
                  <c:v>72.8</c:v>
                </c:pt>
                <c:pt idx="17">
                  <c:v>72.900000000000006</c:v>
                </c:pt>
                <c:pt idx="18">
                  <c:v>72.599999999999994</c:v>
                </c:pt>
                <c:pt idx="19">
                  <c:v>69</c:v>
                </c:pt>
                <c:pt idx="20">
                  <c:v>63.6</c:v>
                </c:pt>
                <c:pt idx="21">
                  <c:v>47.4</c:v>
                </c:pt>
                <c:pt idx="22">
                  <c:v>31.3</c:v>
                </c:pt>
                <c:pt idx="23">
                  <c:v>62.5</c:v>
                </c:pt>
                <c:pt idx="24">
                  <c:v>19.3</c:v>
                </c:pt>
                <c:pt idx="25">
                  <c:v>77.3</c:v>
                </c:pt>
                <c:pt idx="26">
                  <c:v>12.1</c:v>
                </c:pt>
                <c:pt idx="27">
                  <c:v>36.9</c:v>
                </c:pt>
                <c:pt idx="28">
                  <c:v>41</c:v>
                </c:pt>
                <c:pt idx="29">
                  <c:v>42.8</c:v>
                </c:pt>
                <c:pt idx="30">
                  <c:v>50.4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9176"/>
        <c:axId val="930712512"/>
        <c:axId val="913232144"/>
      </c:bar3DChart>
      <c:catAx>
        <c:axId val="93071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25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9176"/>
        <c:crosses val="autoZero"/>
        <c:crossBetween val="between"/>
      </c:valAx>
      <c:serAx>
        <c:axId val="91323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251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2016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'Apr16'!$C$3:$AG$3</c:f>
              <c:numCache>
                <c:formatCode>0.0</c:formatCode>
                <c:ptCount val="31"/>
                <c:pt idx="0">
                  <c:v>9.7059999999999995</c:v>
                </c:pt>
                <c:pt idx="1">
                  <c:v>9.4030000000000005</c:v>
                </c:pt>
                <c:pt idx="2">
                  <c:v>9.1609999999999996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6.617</c:v>
                </c:pt>
                <c:pt idx="8">
                  <c:v>2.113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3.8109999999999999</c:v>
                </c:pt>
                <c:pt idx="18">
                  <c:v>14.156000000000001</c:v>
                </c:pt>
                <c:pt idx="19">
                  <c:v>11.010999999999999</c:v>
                </c:pt>
                <c:pt idx="20">
                  <c:v>11.596</c:v>
                </c:pt>
                <c:pt idx="21">
                  <c:v>12.898999999999999</c:v>
                </c:pt>
                <c:pt idx="22">
                  <c:v>7.0460000000000003</c:v>
                </c:pt>
                <c:pt idx="23">
                  <c:v>6.5129999999999999</c:v>
                </c:pt>
                <c:pt idx="24">
                  <c:v>14.863</c:v>
                </c:pt>
                <c:pt idx="25">
                  <c:v>13.461</c:v>
                </c:pt>
                <c:pt idx="26">
                  <c:v>14.468</c:v>
                </c:pt>
                <c:pt idx="27">
                  <c:v>14.489000000000001</c:v>
                </c:pt>
                <c:pt idx="28">
                  <c:v>12.441000000000001</c:v>
                </c:pt>
                <c:pt idx="29">
                  <c:v>10.567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'Apr16'!$C$4:$AG$4</c:f>
              <c:numCache>
                <c:formatCode>0.0</c:formatCode>
                <c:ptCount val="31"/>
                <c:pt idx="0">
                  <c:v>31.1</c:v>
                </c:pt>
                <c:pt idx="1">
                  <c:v>32.9</c:v>
                </c:pt>
                <c:pt idx="2">
                  <c:v>35.9</c:v>
                </c:pt>
                <c:pt idx="3">
                  <c:v>56.5</c:v>
                </c:pt>
                <c:pt idx="4">
                  <c:v>35.200000000000003</c:v>
                </c:pt>
                <c:pt idx="5">
                  <c:v>36.299999999999997</c:v>
                </c:pt>
                <c:pt idx="6">
                  <c:v>17</c:v>
                </c:pt>
                <c:pt idx="7">
                  <c:v>17.2</c:v>
                </c:pt>
                <c:pt idx="8">
                  <c:v>13.1</c:v>
                </c:pt>
                <c:pt idx="9">
                  <c:v>78.8</c:v>
                </c:pt>
                <c:pt idx="10">
                  <c:v>65.3</c:v>
                </c:pt>
                <c:pt idx="11">
                  <c:v>70.400000000000006</c:v>
                </c:pt>
                <c:pt idx="12">
                  <c:v>19.8</c:v>
                </c:pt>
                <c:pt idx="13">
                  <c:v>52.8</c:v>
                </c:pt>
                <c:pt idx="14">
                  <c:v>26.1</c:v>
                </c:pt>
                <c:pt idx="15">
                  <c:v>47.8</c:v>
                </c:pt>
                <c:pt idx="16">
                  <c:v>25.4</c:v>
                </c:pt>
                <c:pt idx="17">
                  <c:v>16.399999999999999</c:v>
                </c:pt>
                <c:pt idx="18">
                  <c:v>60</c:v>
                </c:pt>
                <c:pt idx="19">
                  <c:v>80</c:v>
                </c:pt>
                <c:pt idx="20">
                  <c:v>68</c:v>
                </c:pt>
                <c:pt idx="21">
                  <c:v>56</c:v>
                </c:pt>
                <c:pt idx="22">
                  <c:v>18</c:v>
                </c:pt>
                <c:pt idx="23">
                  <c:v>23</c:v>
                </c:pt>
                <c:pt idx="24">
                  <c:v>53</c:v>
                </c:pt>
                <c:pt idx="25">
                  <c:v>35</c:v>
                </c:pt>
                <c:pt idx="26">
                  <c:v>57</c:v>
                </c:pt>
                <c:pt idx="27">
                  <c:v>64</c:v>
                </c:pt>
                <c:pt idx="28">
                  <c:v>82</c:v>
                </c:pt>
                <c:pt idx="29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1728"/>
        <c:axId val="930718784"/>
        <c:axId val="913246984"/>
      </c:bar3DChart>
      <c:catAx>
        <c:axId val="93071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878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1728"/>
        <c:crosses val="autoZero"/>
        <c:crossBetween val="between"/>
      </c:valAx>
      <c:serAx>
        <c:axId val="913246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878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2016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'Mai16'!$C$3:$AG$3</c:f>
              <c:numCache>
                <c:formatCode>0.0</c:formatCode>
                <c:ptCount val="31"/>
                <c:pt idx="0">
                  <c:v>6.0979999999999999</c:v>
                </c:pt>
                <c:pt idx="1">
                  <c:v>13.920999999999999</c:v>
                </c:pt>
                <c:pt idx="2">
                  <c:v>13.208</c:v>
                </c:pt>
                <c:pt idx="3">
                  <c:v>13.977</c:v>
                </c:pt>
                <c:pt idx="4">
                  <c:v>11.003</c:v>
                </c:pt>
                <c:pt idx="5">
                  <c:v>10.816000000000001</c:v>
                </c:pt>
                <c:pt idx="6">
                  <c:v>11.077</c:v>
                </c:pt>
                <c:pt idx="7">
                  <c:v>11.739000000000001</c:v>
                </c:pt>
                <c:pt idx="8">
                  <c:v>10.175000000000001</c:v>
                </c:pt>
                <c:pt idx="9">
                  <c:v>12.172000000000001</c:v>
                </c:pt>
                <c:pt idx="10">
                  <c:v>8.4269999999999996</c:v>
                </c:pt>
                <c:pt idx="11">
                  <c:v>3.528</c:v>
                </c:pt>
                <c:pt idx="12">
                  <c:v>7.8319999999999999</c:v>
                </c:pt>
                <c:pt idx="13">
                  <c:v>10.18</c:v>
                </c:pt>
                <c:pt idx="14">
                  <c:v>14.339</c:v>
                </c:pt>
                <c:pt idx="15">
                  <c:v>13.874000000000001</c:v>
                </c:pt>
                <c:pt idx="16">
                  <c:v>14.215999999999999</c:v>
                </c:pt>
                <c:pt idx="17">
                  <c:v>12.525</c:v>
                </c:pt>
                <c:pt idx="18">
                  <c:v>14.013</c:v>
                </c:pt>
                <c:pt idx="19">
                  <c:v>10.9</c:v>
                </c:pt>
                <c:pt idx="20">
                  <c:v>10.489000000000001</c:v>
                </c:pt>
                <c:pt idx="21">
                  <c:v>12.048999999999999</c:v>
                </c:pt>
                <c:pt idx="22">
                  <c:v>4.4880000000000004</c:v>
                </c:pt>
                <c:pt idx="23">
                  <c:v>12.334</c:v>
                </c:pt>
                <c:pt idx="24">
                  <c:v>11.904</c:v>
                </c:pt>
                <c:pt idx="25">
                  <c:v>11.208</c:v>
                </c:pt>
                <c:pt idx="26">
                  <c:v>11.329000000000001</c:v>
                </c:pt>
                <c:pt idx="27">
                  <c:v>14.087999999999999</c:v>
                </c:pt>
                <c:pt idx="28">
                  <c:v>3.073</c:v>
                </c:pt>
                <c:pt idx="29">
                  <c:v>12.143000000000001</c:v>
                </c:pt>
                <c:pt idx="30">
                  <c:v>6.3220000000000001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'Mai16'!$C$4:$AG$4</c:f>
              <c:numCache>
                <c:formatCode>0.0</c:formatCode>
                <c:ptCount val="31"/>
                <c:pt idx="0">
                  <c:v>19</c:v>
                </c:pt>
                <c:pt idx="1">
                  <c:v>53</c:v>
                </c:pt>
                <c:pt idx="2">
                  <c:v>32</c:v>
                </c:pt>
                <c:pt idx="3">
                  <c:v>72</c:v>
                </c:pt>
                <c:pt idx="4">
                  <c:v>85</c:v>
                </c:pt>
                <c:pt idx="5">
                  <c:v>82</c:v>
                </c:pt>
                <c:pt idx="6">
                  <c:v>78</c:v>
                </c:pt>
                <c:pt idx="7">
                  <c:v>72</c:v>
                </c:pt>
                <c:pt idx="8">
                  <c:v>39</c:v>
                </c:pt>
                <c:pt idx="9">
                  <c:v>60</c:v>
                </c:pt>
                <c:pt idx="10">
                  <c:v>31</c:v>
                </c:pt>
                <c:pt idx="11">
                  <c:v>13</c:v>
                </c:pt>
                <c:pt idx="12">
                  <c:v>17</c:v>
                </c:pt>
                <c:pt idx="13">
                  <c:v>18</c:v>
                </c:pt>
                <c:pt idx="14">
                  <c:v>68</c:v>
                </c:pt>
                <c:pt idx="15">
                  <c:v>57</c:v>
                </c:pt>
                <c:pt idx="16">
                  <c:v>57</c:v>
                </c:pt>
                <c:pt idx="17">
                  <c:v>68</c:v>
                </c:pt>
                <c:pt idx="18">
                  <c:v>37</c:v>
                </c:pt>
                <c:pt idx="19">
                  <c:v>84</c:v>
                </c:pt>
                <c:pt idx="20">
                  <c:v>79</c:v>
                </c:pt>
                <c:pt idx="21">
                  <c:v>61</c:v>
                </c:pt>
                <c:pt idx="22">
                  <c:v>14</c:v>
                </c:pt>
                <c:pt idx="23">
                  <c:v>43</c:v>
                </c:pt>
                <c:pt idx="24">
                  <c:v>67</c:v>
                </c:pt>
                <c:pt idx="25">
                  <c:v>66</c:v>
                </c:pt>
                <c:pt idx="26">
                  <c:v>75</c:v>
                </c:pt>
                <c:pt idx="27">
                  <c:v>42</c:v>
                </c:pt>
                <c:pt idx="28">
                  <c:v>13</c:v>
                </c:pt>
                <c:pt idx="29">
                  <c:v>44</c:v>
                </c:pt>
                <c:pt idx="30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6824"/>
        <c:axId val="930719568"/>
        <c:axId val="913244016"/>
      </c:bar3DChart>
      <c:catAx>
        <c:axId val="930716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95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6824"/>
        <c:crosses val="autoZero"/>
        <c:crossBetween val="between"/>
      </c:valAx>
      <c:serAx>
        <c:axId val="91324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95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2016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'Jun16'!$C$3:$AG$3</c:f>
              <c:numCache>
                <c:formatCode>0.0</c:formatCode>
                <c:ptCount val="31"/>
                <c:pt idx="0">
                  <c:v>13.67</c:v>
                </c:pt>
                <c:pt idx="1">
                  <c:v>8.0739999999999998</c:v>
                </c:pt>
                <c:pt idx="2">
                  <c:v>10.221</c:v>
                </c:pt>
                <c:pt idx="3">
                  <c:v>11.868</c:v>
                </c:pt>
                <c:pt idx="4">
                  <c:v>12.617000000000001</c:v>
                </c:pt>
                <c:pt idx="5">
                  <c:v>10.519</c:v>
                </c:pt>
                <c:pt idx="6">
                  <c:v>11.366</c:v>
                </c:pt>
                <c:pt idx="7">
                  <c:v>12.347</c:v>
                </c:pt>
                <c:pt idx="8">
                  <c:v>12.502000000000001</c:v>
                </c:pt>
                <c:pt idx="9">
                  <c:v>10.298</c:v>
                </c:pt>
                <c:pt idx="10">
                  <c:v>13.521000000000001</c:v>
                </c:pt>
                <c:pt idx="11">
                  <c:v>7.806</c:v>
                </c:pt>
                <c:pt idx="12">
                  <c:v>13.173</c:v>
                </c:pt>
                <c:pt idx="13">
                  <c:v>11.11</c:v>
                </c:pt>
                <c:pt idx="14">
                  <c:v>14.369</c:v>
                </c:pt>
                <c:pt idx="15">
                  <c:v>8.4510000000000005</c:v>
                </c:pt>
                <c:pt idx="16">
                  <c:v>13.422000000000001</c:v>
                </c:pt>
                <c:pt idx="17">
                  <c:v>14.347</c:v>
                </c:pt>
                <c:pt idx="18">
                  <c:v>13.023</c:v>
                </c:pt>
                <c:pt idx="19">
                  <c:v>11.484</c:v>
                </c:pt>
                <c:pt idx="21">
                  <c:v>9.8450000000000006</c:v>
                </c:pt>
                <c:pt idx="22">
                  <c:v>9.7240000000000002</c:v>
                </c:pt>
                <c:pt idx="23">
                  <c:v>9.5630000000000006</c:v>
                </c:pt>
                <c:pt idx="24">
                  <c:v>13.185</c:v>
                </c:pt>
                <c:pt idx="25">
                  <c:v>8.2059999999999995</c:v>
                </c:pt>
                <c:pt idx="26">
                  <c:v>11.331</c:v>
                </c:pt>
                <c:pt idx="27">
                  <c:v>10.849</c:v>
                </c:pt>
                <c:pt idx="28">
                  <c:v>12.36</c:v>
                </c:pt>
                <c:pt idx="29">
                  <c:v>13.726000000000001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'Jun16'!$C$4:$AG$4</c:f>
              <c:numCache>
                <c:formatCode>0.0</c:formatCode>
                <c:ptCount val="31"/>
                <c:pt idx="0">
                  <c:v>42</c:v>
                </c:pt>
                <c:pt idx="1">
                  <c:v>23</c:v>
                </c:pt>
                <c:pt idx="2">
                  <c:v>21</c:v>
                </c:pt>
                <c:pt idx="3">
                  <c:v>28</c:v>
                </c:pt>
                <c:pt idx="4">
                  <c:v>53</c:v>
                </c:pt>
                <c:pt idx="5">
                  <c:v>80</c:v>
                </c:pt>
                <c:pt idx="6">
                  <c:v>58</c:v>
                </c:pt>
                <c:pt idx="7">
                  <c:v>27</c:v>
                </c:pt>
                <c:pt idx="8">
                  <c:v>40</c:v>
                </c:pt>
                <c:pt idx="9">
                  <c:v>80</c:v>
                </c:pt>
                <c:pt idx="10">
                  <c:v>29</c:v>
                </c:pt>
                <c:pt idx="11">
                  <c:v>31</c:v>
                </c:pt>
                <c:pt idx="12">
                  <c:v>33</c:v>
                </c:pt>
                <c:pt idx="13">
                  <c:v>31</c:v>
                </c:pt>
                <c:pt idx="14">
                  <c:v>49</c:v>
                </c:pt>
                <c:pt idx="15">
                  <c:v>16</c:v>
                </c:pt>
                <c:pt idx="16">
                  <c:v>62</c:v>
                </c:pt>
                <c:pt idx="17">
                  <c:v>28</c:v>
                </c:pt>
                <c:pt idx="18">
                  <c:v>32</c:v>
                </c:pt>
                <c:pt idx="19">
                  <c:v>77</c:v>
                </c:pt>
                <c:pt idx="20">
                  <c:v>27</c:v>
                </c:pt>
                <c:pt idx="21">
                  <c:v>77</c:v>
                </c:pt>
                <c:pt idx="22">
                  <c:v>75</c:v>
                </c:pt>
                <c:pt idx="23">
                  <c:v>75</c:v>
                </c:pt>
                <c:pt idx="24">
                  <c:v>25</c:v>
                </c:pt>
                <c:pt idx="25">
                  <c:v>32</c:v>
                </c:pt>
                <c:pt idx="26">
                  <c:v>77</c:v>
                </c:pt>
                <c:pt idx="27">
                  <c:v>75</c:v>
                </c:pt>
                <c:pt idx="28">
                  <c:v>68</c:v>
                </c:pt>
                <c:pt idx="29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4080"/>
        <c:axId val="930721528"/>
        <c:axId val="913243592"/>
      </c:bar3DChart>
      <c:catAx>
        <c:axId val="93071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15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2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4080"/>
        <c:crosses val="autoZero"/>
        <c:crossBetween val="between"/>
      </c:valAx>
      <c:serAx>
        <c:axId val="9132435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2152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2016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'Jul16'!$C$3:$AG$3</c:f>
              <c:numCache>
                <c:formatCode>0.0</c:formatCode>
                <c:ptCount val="31"/>
                <c:pt idx="0">
                  <c:v>11.991</c:v>
                </c:pt>
                <c:pt idx="1">
                  <c:v>9.1199999999999992</c:v>
                </c:pt>
                <c:pt idx="2">
                  <c:v>12.539</c:v>
                </c:pt>
                <c:pt idx="3">
                  <c:v>10.068</c:v>
                </c:pt>
                <c:pt idx="4">
                  <c:v>12.676</c:v>
                </c:pt>
                <c:pt idx="5">
                  <c:v>12.481999999999999</c:v>
                </c:pt>
                <c:pt idx="6">
                  <c:v>10.391999999999999</c:v>
                </c:pt>
                <c:pt idx="7">
                  <c:v>11.009</c:v>
                </c:pt>
                <c:pt idx="8">
                  <c:v>9.8290000000000006</c:v>
                </c:pt>
                <c:pt idx="9">
                  <c:v>9.5519999999999996</c:v>
                </c:pt>
                <c:pt idx="10">
                  <c:v>10.807</c:v>
                </c:pt>
                <c:pt idx="11">
                  <c:v>3.2080000000000002</c:v>
                </c:pt>
                <c:pt idx="12">
                  <c:v>9.7729999999999997</c:v>
                </c:pt>
                <c:pt idx="13">
                  <c:v>11.146000000000001</c:v>
                </c:pt>
                <c:pt idx="14">
                  <c:v>14.006</c:v>
                </c:pt>
                <c:pt idx="15">
                  <c:v>10.632999999999999</c:v>
                </c:pt>
                <c:pt idx="16">
                  <c:v>10.038</c:v>
                </c:pt>
                <c:pt idx="17">
                  <c:v>9.8209999999999997</c:v>
                </c:pt>
                <c:pt idx="18">
                  <c:v>9.7959999999999994</c:v>
                </c:pt>
                <c:pt idx="20">
                  <c:v>9.7420000000000009</c:v>
                </c:pt>
                <c:pt idx="21">
                  <c:v>11.151999999999999</c:v>
                </c:pt>
                <c:pt idx="22">
                  <c:v>11.489000000000001</c:v>
                </c:pt>
                <c:pt idx="23">
                  <c:v>11.417999999999999</c:v>
                </c:pt>
                <c:pt idx="24">
                  <c:v>13.006</c:v>
                </c:pt>
                <c:pt idx="25">
                  <c:v>11.477</c:v>
                </c:pt>
                <c:pt idx="26">
                  <c:v>12.439</c:v>
                </c:pt>
                <c:pt idx="27">
                  <c:v>11.868</c:v>
                </c:pt>
                <c:pt idx="28">
                  <c:v>11.257999999999999</c:v>
                </c:pt>
                <c:pt idx="29">
                  <c:v>11.214</c:v>
                </c:pt>
                <c:pt idx="30">
                  <c:v>12.266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'Jul16'!$C$4:$AG$4</c:f>
              <c:numCache>
                <c:formatCode>0.0</c:formatCode>
                <c:ptCount val="31"/>
                <c:pt idx="0">
                  <c:v>65</c:v>
                </c:pt>
                <c:pt idx="1">
                  <c:v>10</c:v>
                </c:pt>
                <c:pt idx="2">
                  <c:v>73</c:v>
                </c:pt>
                <c:pt idx="3">
                  <c:v>78</c:v>
                </c:pt>
                <c:pt idx="4">
                  <c:v>61</c:v>
                </c:pt>
                <c:pt idx="5">
                  <c:v>70</c:v>
                </c:pt>
                <c:pt idx="6">
                  <c:v>77</c:v>
                </c:pt>
                <c:pt idx="7">
                  <c:v>62</c:v>
                </c:pt>
                <c:pt idx="8">
                  <c:v>74</c:v>
                </c:pt>
                <c:pt idx="9">
                  <c:v>74</c:v>
                </c:pt>
                <c:pt idx="10">
                  <c:v>48</c:v>
                </c:pt>
                <c:pt idx="11">
                  <c:v>9</c:v>
                </c:pt>
                <c:pt idx="12">
                  <c:v>18</c:v>
                </c:pt>
                <c:pt idx="13">
                  <c:v>19</c:v>
                </c:pt>
                <c:pt idx="14">
                  <c:v>44</c:v>
                </c:pt>
                <c:pt idx="15">
                  <c:v>81</c:v>
                </c:pt>
                <c:pt idx="16">
                  <c:v>78</c:v>
                </c:pt>
                <c:pt idx="17">
                  <c:v>77</c:v>
                </c:pt>
                <c:pt idx="18">
                  <c:v>76</c:v>
                </c:pt>
                <c:pt idx="19">
                  <c:v>75</c:v>
                </c:pt>
                <c:pt idx="20">
                  <c:v>57</c:v>
                </c:pt>
                <c:pt idx="21">
                  <c:v>27</c:v>
                </c:pt>
                <c:pt idx="22">
                  <c:v>38</c:v>
                </c:pt>
                <c:pt idx="23">
                  <c:v>64</c:v>
                </c:pt>
                <c:pt idx="24">
                  <c:v>46</c:v>
                </c:pt>
                <c:pt idx="25">
                  <c:v>52</c:v>
                </c:pt>
                <c:pt idx="26">
                  <c:v>50</c:v>
                </c:pt>
                <c:pt idx="27">
                  <c:v>65</c:v>
                </c:pt>
                <c:pt idx="28">
                  <c:v>71</c:v>
                </c:pt>
                <c:pt idx="29">
                  <c:v>53</c:v>
                </c:pt>
                <c:pt idx="30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0352"/>
        <c:axId val="930717216"/>
        <c:axId val="913249104"/>
      </c:bar3DChart>
      <c:catAx>
        <c:axId val="9307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72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0352"/>
        <c:crosses val="autoZero"/>
        <c:crossBetween val="between"/>
      </c:valAx>
      <c:serAx>
        <c:axId val="91324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721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2016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'Aug16'!$C$3:$AG$3</c:f>
              <c:numCache>
                <c:formatCode>0.0</c:formatCode>
                <c:ptCount val="31"/>
                <c:pt idx="0">
                  <c:v>12.872</c:v>
                </c:pt>
                <c:pt idx="1">
                  <c:v>11.613</c:v>
                </c:pt>
                <c:pt idx="2">
                  <c:v>11.664</c:v>
                </c:pt>
                <c:pt idx="3">
                  <c:v>11.493</c:v>
                </c:pt>
                <c:pt idx="4">
                  <c:v>8.5739999999999998</c:v>
                </c:pt>
                <c:pt idx="5">
                  <c:v>13.61</c:v>
                </c:pt>
                <c:pt idx="6">
                  <c:v>10.583</c:v>
                </c:pt>
                <c:pt idx="7">
                  <c:v>9.8219999999999992</c:v>
                </c:pt>
                <c:pt idx="8">
                  <c:v>6.4980000000000002</c:v>
                </c:pt>
                <c:pt idx="9">
                  <c:v>12.795</c:v>
                </c:pt>
                <c:pt idx="10">
                  <c:v>10.583</c:v>
                </c:pt>
                <c:pt idx="11">
                  <c:v>12.632999999999999</c:v>
                </c:pt>
                <c:pt idx="12">
                  <c:v>9.9390000000000001</c:v>
                </c:pt>
                <c:pt idx="13">
                  <c:v>9.6319999999999997</c:v>
                </c:pt>
                <c:pt idx="14">
                  <c:v>9.9870000000000001</c:v>
                </c:pt>
                <c:pt idx="15">
                  <c:v>9.4570000000000007</c:v>
                </c:pt>
                <c:pt idx="16">
                  <c:v>11.637</c:v>
                </c:pt>
                <c:pt idx="17">
                  <c:v>11.156000000000001</c:v>
                </c:pt>
                <c:pt idx="18">
                  <c:v>11.507999999999999</c:v>
                </c:pt>
                <c:pt idx="19">
                  <c:v>4.75</c:v>
                </c:pt>
                <c:pt idx="20">
                  <c:v>12.573</c:v>
                </c:pt>
                <c:pt idx="21">
                  <c:v>10.061999999999999</c:v>
                </c:pt>
                <c:pt idx="22">
                  <c:v>9.8390000000000004</c:v>
                </c:pt>
                <c:pt idx="23">
                  <c:v>9.641</c:v>
                </c:pt>
                <c:pt idx="24">
                  <c:v>9.3949999999999996</c:v>
                </c:pt>
                <c:pt idx="25">
                  <c:v>9.3930000000000007</c:v>
                </c:pt>
                <c:pt idx="26">
                  <c:v>9.3190000000000008</c:v>
                </c:pt>
                <c:pt idx="27">
                  <c:v>9.4390000000000001</c:v>
                </c:pt>
                <c:pt idx="28">
                  <c:v>9.6229999999999993</c:v>
                </c:pt>
                <c:pt idx="29">
                  <c:v>11.826000000000001</c:v>
                </c:pt>
                <c:pt idx="30">
                  <c:v>11.558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'Aug16'!$C$4:$AG$4</c:f>
              <c:numCache>
                <c:formatCode>0.0</c:formatCode>
                <c:ptCount val="31"/>
                <c:pt idx="0">
                  <c:v>66</c:v>
                </c:pt>
                <c:pt idx="1">
                  <c:v>33</c:v>
                </c:pt>
                <c:pt idx="2">
                  <c:v>69</c:v>
                </c:pt>
                <c:pt idx="3">
                  <c:v>57</c:v>
                </c:pt>
                <c:pt idx="4">
                  <c:v>23</c:v>
                </c:pt>
                <c:pt idx="5">
                  <c:v>70</c:v>
                </c:pt>
                <c:pt idx="6">
                  <c:v>76</c:v>
                </c:pt>
                <c:pt idx="7">
                  <c:v>75</c:v>
                </c:pt>
                <c:pt idx="8">
                  <c:v>15</c:v>
                </c:pt>
                <c:pt idx="9">
                  <c:v>38</c:v>
                </c:pt>
                <c:pt idx="10">
                  <c:v>78</c:v>
                </c:pt>
                <c:pt idx="11">
                  <c:v>57</c:v>
                </c:pt>
                <c:pt idx="12">
                  <c:v>74</c:v>
                </c:pt>
                <c:pt idx="13">
                  <c:v>72</c:v>
                </c:pt>
                <c:pt idx="14">
                  <c:v>65</c:v>
                </c:pt>
                <c:pt idx="15">
                  <c:v>72</c:v>
                </c:pt>
                <c:pt idx="16">
                  <c:v>55</c:v>
                </c:pt>
                <c:pt idx="17">
                  <c:v>22</c:v>
                </c:pt>
                <c:pt idx="18">
                  <c:v>56</c:v>
                </c:pt>
                <c:pt idx="19">
                  <c:v>10</c:v>
                </c:pt>
                <c:pt idx="20">
                  <c:v>60</c:v>
                </c:pt>
                <c:pt idx="21">
                  <c:v>76</c:v>
                </c:pt>
                <c:pt idx="22">
                  <c:v>73</c:v>
                </c:pt>
                <c:pt idx="23">
                  <c:v>71</c:v>
                </c:pt>
                <c:pt idx="24">
                  <c:v>70</c:v>
                </c:pt>
                <c:pt idx="25">
                  <c:v>69</c:v>
                </c:pt>
                <c:pt idx="26">
                  <c:v>67</c:v>
                </c:pt>
                <c:pt idx="27">
                  <c:v>66</c:v>
                </c:pt>
                <c:pt idx="28">
                  <c:v>18</c:v>
                </c:pt>
                <c:pt idx="29">
                  <c:v>38</c:v>
                </c:pt>
                <c:pt idx="30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2120"/>
        <c:axId val="930716432"/>
        <c:axId val="913249952"/>
      </c:bar3DChart>
      <c:catAx>
        <c:axId val="93071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64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6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2120"/>
        <c:crosses val="autoZero"/>
        <c:crossBetween val="between"/>
      </c:valAx>
      <c:serAx>
        <c:axId val="91324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643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2016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'Sep16'!$C$3:$AG$3</c:f>
              <c:numCache>
                <c:formatCode>0.0</c:formatCode>
                <c:ptCount val="31"/>
                <c:pt idx="0">
                  <c:v>11.473000000000001</c:v>
                </c:pt>
                <c:pt idx="1">
                  <c:v>9.7189999999999994</c:v>
                </c:pt>
                <c:pt idx="2">
                  <c:v>10.991</c:v>
                </c:pt>
                <c:pt idx="3">
                  <c:v>9.1920000000000002</c:v>
                </c:pt>
                <c:pt idx="4">
                  <c:v>2.0609999999999999</c:v>
                </c:pt>
                <c:pt idx="5">
                  <c:v>11.675000000000001</c:v>
                </c:pt>
                <c:pt idx="6">
                  <c:v>9.7829999999999995</c:v>
                </c:pt>
                <c:pt idx="7">
                  <c:v>9.9280000000000008</c:v>
                </c:pt>
                <c:pt idx="8">
                  <c:v>9.4190000000000005</c:v>
                </c:pt>
                <c:pt idx="9">
                  <c:v>9.4120000000000008</c:v>
                </c:pt>
                <c:pt idx="10">
                  <c:v>9.1460000000000008</c:v>
                </c:pt>
                <c:pt idx="11">
                  <c:v>10.151</c:v>
                </c:pt>
                <c:pt idx="12">
                  <c:v>9.2119999999999997</c:v>
                </c:pt>
                <c:pt idx="13">
                  <c:v>10.696999999999999</c:v>
                </c:pt>
                <c:pt idx="14">
                  <c:v>9.6159999999999997</c:v>
                </c:pt>
                <c:pt idx="15">
                  <c:v>7.5869999999999997</c:v>
                </c:pt>
                <c:pt idx="16">
                  <c:v>6.3879999999999999</c:v>
                </c:pt>
                <c:pt idx="17">
                  <c:v>7.5129999999999999</c:v>
                </c:pt>
                <c:pt idx="18">
                  <c:v>10.787000000000001</c:v>
                </c:pt>
                <c:pt idx="19">
                  <c:v>10.156000000000001</c:v>
                </c:pt>
                <c:pt idx="20">
                  <c:v>9.9619999999999997</c:v>
                </c:pt>
                <c:pt idx="21">
                  <c:v>9.7100000000000009</c:v>
                </c:pt>
                <c:pt idx="22">
                  <c:v>10.39</c:v>
                </c:pt>
                <c:pt idx="23">
                  <c:v>9.4670000000000005</c:v>
                </c:pt>
                <c:pt idx="24">
                  <c:v>9.2479999999999993</c:v>
                </c:pt>
                <c:pt idx="25">
                  <c:v>9.8770000000000007</c:v>
                </c:pt>
                <c:pt idx="26">
                  <c:v>10.537000000000001</c:v>
                </c:pt>
                <c:pt idx="27">
                  <c:v>9.4109999999999996</c:v>
                </c:pt>
                <c:pt idx="28">
                  <c:v>9.3510000000000009</c:v>
                </c:pt>
                <c:pt idx="29">
                  <c:v>9.4420000000000002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'Sep16'!$C$4:$AG$4</c:f>
              <c:numCache>
                <c:formatCode>0.0</c:formatCode>
                <c:ptCount val="31"/>
                <c:pt idx="0">
                  <c:v>65</c:v>
                </c:pt>
                <c:pt idx="1">
                  <c:v>65</c:v>
                </c:pt>
                <c:pt idx="2">
                  <c:v>56</c:v>
                </c:pt>
                <c:pt idx="3">
                  <c:v>25</c:v>
                </c:pt>
                <c:pt idx="4">
                  <c:v>6</c:v>
                </c:pt>
                <c:pt idx="5">
                  <c:v>69</c:v>
                </c:pt>
                <c:pt idx="6">
                  <c:v>70</c:v>
                </c:pt>
                <c:pt idx="7">
                  <c:v>68</c:v>
                </c:pt>
                <c:pt idx="8">
                  <c:v>67</c:v>
                </c:pt>
                <c:pt idx="9">
                  <c:v>66</c:v>
                </c:pt>
                <c:pt idx="10">
                  <c:v>62</c:v>
                </c:pt>
                <c:pt idx="11">
                  <c:v>57</c:v>
                </c:pt>
                <c:pt idx="12">
                  <c:v>64</c:v>
                </c:pt>
                <c:pt idx="13">
                  <c:v>57</c:v>
                </c:pt>
                <c:pt idx="14">
                  <c:v>14</c:v>
                </c:pt>
                <c:pt idx="15">
                  <c:v>13</c:v>
                </c:pt>
                <c:pt idx="16">
                  <c:v>14</c:v>
                </c:pt>
                <c:pt idx="17">
                  <c:v>17</c:v>
                </c:pt>
                <c:pt idx="18">
                  <c:v>22</c:v>
                </c:pt>
                <c:pt idx="19">
                  <c:v>30</c:v>
                </c:pt>
                <c:pt idx="20">
                  <c:v>27</c:v>
                </c:pt>
                <c:pt idx="21">
                  <c:v>61</c:v>
                </c:pt>
                <c:pt idx="22">
                  <c:v>43</c:v>
                </c:pt>
                <c:pt idx="23">
                  <c:v>63</c:v>
                </c:pt>
                <c:pt idx="24">
                  <c:v>60</c:v>
                </c:pt>
                <c:pt idx="25">
                  <c:v>47</c:v>
                </c:pt>
                <c:pt idx="26">
                  <c:v>41</c:v>
                </c:pt>
                <c:pt idx="27">
                  <c:v>60</c:v>
                </c:pt>
                <c:pt idx="28">
                  <c:v>63</c:v>
                </c:pt>
                <c:pt idx="29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2904"/>
        <c:axId val="930723096"/>
        <c:axId val="913243168"/>
      </c:bar3DChart>
      <c:catAx>
        <c:axId val="93071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30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23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2904"/>
        <c:crosses val="autoZero"/>
        <c:crossBetween val="between"/>
      </c:valAx>
      <c:serAx>
        <c:axId val="91324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230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'Jan13'!$A$3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'Jan13'!$C$3:$AG$3</c:f>
              <c:numCache>
                <c:formatCode>0.0</c:formatCode>
                <c:ptCount val="31"/>
                <c:pt idx="0">
                  <c:v>2.9940000000000002</c:v>
                </c:pt>
                <c:pt idx="1">
                  <c:v>7.3239999999999998</c:v>
                </c:pt>
                <c:pt idx="2">
                  <c:v>6.0679999999999996</c:v>
                </c:pt>
                <c:pt idx="3">
                  <c:v>5.7670000000000003</c:v>
                </c:pt>
                <c:pt idx="4">
                  <c:v>7.9569999999999999</c:v>
                </c:pt>
                <c:pt idx="5">
                  <c:v>6.5119999999999996</c:v>
                </c:pt>
                <c:pt idx="6">
                  <c:v>1.266</c:v>
                </c:pt>
                <c:pt idx="7">
                  <c:v>7.101</c:v>
                </c:pt>
                <c:pt idx="8">
                  <c:v>4.5730000000000004</c:v>
                </c:pt>
                <c:pt idx="9">
                  <c:v>0.502</c:v>
                </c:pt>
                <c:pt idx="10">
                  <c:v>0.96499999999999997</c:v>
                </c:pt>
                <c:pt idx="11">
                  <c:v>6.609</c:v>
                </c:pt>
                <c:pt idx="12">
                  <c:v>7.9560000000000004</c:v>
                </c:pt>
                <c:pt idx="13">
                  <c:v>0.79600000000000004</c:v>
                </c:pt>
                <c:pt idx="14">
                  <c:v>1.83</c:v>
                </c:pt>
                <c:pt idx="15">
                  <c:v>7.7519999999999998</c:v>
                </c:pt>
                <c:pt idx="16">
                  <c:v>5.6390000000000002</c:v>
                </c:pt>
                <c:pt idx="17">
                  <c:v>6.7190000000000003</c:v>
                </c:pt>
                <c:pt idx="18">
                  <c:v>6.3019999999999996</c:v>
                </c:pt>
                <c:pt idx="19">
                  <c:v>6.4569999999999999</c:v>
                </c:pt>
                <c:pt idx="20">
                  <c:v>2.3919999999999999</c:v>
                </c:pt>
                <c:pt idx="21">
                  <c:v>7.8769999999999998</c:v>
                </c:pt>
                <c:pt idx="22">
                  <c:v>8.1839999999999993</c:v>
                </c:pt>
                <c:pt idx="23">
                  <c:v>2.2669999999999999</c:v>
                </c:pt>
                <c:pt idx="24">
                  <c:v>3.6680000000000001</c:v>
                </c:pt>
                <c:pt idx="25">
                  <c:v>8.4710000000000001</c:v>
                </c:pt>
                <c:pt idx="26">
                  <c:v>7.3559999999999999</c:v>
                </c:pt>
                <c:pt idx="27">
                  <c:v>8.516</c:v>
                </c:pt>
                <c:pt idx="28">
                  <c:v>2.343</c:v>
                </c:pt>
                <c:pt idx="29">
                  <c:v>4.4550000000000001</c:v>
                </c:pt>
                <c:pt idx="30">
                  <c:v>9.5449999999999999</c:v>
                </c:pt>
              </c:numCache>
            </c:numRef>
          </c:val>
        </c:ser>
        <c:ser>
          <c:idx val="0"/>
          <c:order val="1"/>
          <c:tx>
            <c:strRef>
              <c:f>'Jan13'!$A$4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'Jan13'!$C$4:$AG$4</c:f>
              <c:numCache>
                <c:formatCode>General</c:formatCode>
                <c:ptCount val="31"/>
                <c:pt idx="0">
                  <c:v>5.5</c:v>
                </c:pt>
                <c:pt idx="1">
                  <c:v>14.3</c:v>
                </c:pt>
                <c:pt idx="2">
                  <c:v>12.7</c:v>
                </c:pt>
                <c:pt idx="3">
                  <c:v>9</c:v>
                </c:pt>
                <c:pt idx="4">
                  <c:v>10.6</c:v>
                </c:pt>
                <c:pt idx="5">
                  <c:v>16.600000000000001</c:v>
                </c:pt>
                <c:pt idx="6">
                  <c:v>5.3</c:v>
                </c:pt>
                <c:pt idx="7">
                  <c:v>18.2</c:v>
                </c:pt>
                <c:pt idx="8">
                  <c:v>16.8</c:v>
                </c:pt>
                <c:pt idx="9">
                  <c:v>1.7</c:v>
                </c:pt>
                <c:pt idx="10">
                  <c:v>3</c:v>
                </c:pt>
                <c:pt idx="11">
                  <c:v>24.5</c:v>
                </c:pt>
                <c:pt idx="12">
                  <c:v>17.399999999999999</c:v>
                </c:pt>
                <c:pt idx="13">
                  <c:v>3</c:v>
                </c:pt>
                <c:pt idx="14">
                  <c:v>8.1999999999999993</c:v>
                </c:pt>
                <c:pt idx="15">
                  <c:v>13.8</c:v>
                </c:pt>
                <c:pt idx="16">
                  <c:v>12</c:v>
                </c:pt>
                <c:pt idx="17">
                  <c:v>28.4</c:v>
                </c:pt>
                <c:pt idx="18">
                  <c:v>11.7</c:v>
                </c:pt>
                <c:pt idx="19">
                  <c:v>11.9</c:v>
                </c:pt>
                <c:pt idx="20">
                  <c:v>5.8</c:v>
                </c:pt>
                <c:pt idx="21">
                  <c:v>31.8</c:v>
                </c:pt>
                <c:pt idx="22">
                  <c:v>35.1</c:v>
                </c:pt>
                <c:pt idx="23">
                  <c:v>8.6999999999999993</c:v>
                </c:pt>
                <c:pt idx="24">
                  <c:v>7.4</c:v>
                </c:pt>
                <c:pt idx="25">
                  <c:v>35</c:v>
                </c:pt>
                <c:pt idx="26">
                  <c:v>18.399999999999999</c:v>
                </c:pt>
                <c:pt idx="27">
                  <c:v>25.1</c:v>
                </c:pt>
                <c:pt idx="28">
                  <c:v>7.2</c:v>
                </c:pt>
                <c:pt idx="29">
                  <c:v>9.9</c:v>
                </c:pt>
                <c:pt idx="30">
                  <c:v>35.299999999999997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20640"/>
        <c:axId val="895715544"/>
        <c:axId val="913189320"/>
      </c:bar3DChart>
      <c:catAx>
        <c:axId val="8957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155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15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0640"/>
        <c:crosses val="autoZero"/>
        <c:crossBetween val="between"/>
      </c:valAx>
      <c:serAx>
        <c:axId val="913189320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1554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2016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'Okt16'!$C$3:$AG$3</c:f>
              <c:numCache>
                <c:formatCode>0.0</c:formatCode>
                <c:ptCount val="31"/>
                <c:pt idx="0">
                  <c:v>8.8149999999999995</c:v>
                </c:pt>
                <c:pt idx="1">
                  <c:v>12.731</c:v>
                </c:pt>
                <c:pt idx="2">
                  <c:v>10.079000000000001</c:v>
                </c:pt>
                <c:pt idx="3">
                  <c:v>11.406000000000001</c:v>
                </c:pt>
                <c:pt idx="4">
                  <c:v>3.4279999999999999</c:v>
                </c:pt>
                <c:pt idx="5">
                  <c:v>9.4960000000000004</c:v>
                </c:pt>
                <c:pt idx="6">
                  <c:v>9.6050000000000004</c:v>
                </c:pt>
                <c:pt idx="7">
                  <c:v>10.833</c:v>
                </c:pt>
                <c:pt idx="8">
                  <c:v>7.46</c:v>
                </c:pt>
                <c:pt idx="9">
                  <c:v>10.978999999999999</c:v>
                </c:pt>
                <c:pt idx="10">
                  <c:v>9.2460000000000004</c:v>
                </c:pt>
                <c:pt idx="11">
                  <c:v>9.625</c:v>
                </c:pt>
                <c:pt idx="12">
                  <c:v>3.9409999999999998</c:v>
                </c:pt>
                <c:pt idx="13">
                  <c:v>8.5790000000000006</c:v>
                </c:pt>
                <c:pt idx="14">
                  <c:v>10.401999999999999</c:v>
                </c:pt>
                <c:pt idx="15">
                  <c:v>9.5609999999999999</c:v>
                </c:pt>
                <c:pt idx="16">
                  <c:v>1.5409999999999999</c:v>
                </c:pt>
                <c:pt idx="17">
                  <c:v>10.244999999999999</c:v>
                </c:pt>
                <c:pt idx="18">
                  <c:v>8.0229999999999997</c:v>
                </c:pt>
                <c:pt idx="19">
                  <c:v>11.584</c:v>
                </c:pt>
                <c:pt idx="20">
                  <c:v>8.8469999999999995</c:v>
                </c:pt>
                <c:pt idx="21">
                  <c:v>9.2050000000000001</c:v>
                </c:pt>
                <c:pt idx="22">
                  <c:v>4.9329999999999998</c:v>
                </c:pt>
                <c:pt idx="23">
                  <c:v>9.6430000000000007</c:v>
                </c:pt>
                <c:pt idx="24">
                  <c:v>0.64700000000000002</c:v>
                </c:pt>
                <c:pt idx="25">
                  <c:v>4.3890000000000002</c:v>
                </c:pt>
                <c:pt idx="26">
                  <c:v>10.125999999999999</c:v>
                </c:pt>
                <c:pt idx="27">
                  <c:v>9.0809999999999995</c:v>
                </c:pt>
                <c:pt idx="28">
                  <c:v>9.7520000000000007</c:v>
                </c:pt>
                <c:pt idx="29">
                  <c:v>8.1769999999999996</c:v>
                </c:pt>
                <c:pt idx="30">
                  <c:v>2.3849999999999998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'Okt16'!$C$4:$AG$4</c:f>
              <c:numCache>
                <c:formatCode>0.0</c:formatCode>
                <c:ptCount val="31"/>
                <c:pt idx="0">
                  <c:v>22</c:v>
                </c:pt>
                <c:pt idx="1">
                  <c:v>20</c:v>
                </c:pt>
                <c:pt idx="2">
                  <c:v>65</c:v>
                </c:pt>
                <c:pt idx="3">
                  <c:v>49</c:v>
                </c:pt>
                <c:pt idx="4">
                  <c:v>9</c:v>
                </c:pt>
                <c:pt idx="5">
                  <c:v>59</c:v>
                </c:pt>
                <c:pt idx="6">
                  <c:v>22</c:v>
                </c:pt>
                <c:pt idx="7">
                  <c:v>35</c:v>
                </c:pt>
                <c:pt idx="8">
                  <c:v>17</c:v>
                </c:pt>
                <c:pt idx="9">
                  <c:v>28</c:v>
                </c:pt>
                <c:pt idx="10">
                  <c:v>18</c:v>
                </c:pt>
                <c:pt idx="11">
                  <c:v>56</c:v>
                </c:pt>
                <c:pt idx="12">
                  <c:v>12</c:v>
                </c:pt>
                <c:pt idx="13">
                  <c:v>18</c:v>
                </c:pt>
                <c:pt idx="14">
                  <c:v>38</c:v>
                </c:pt>
                <c:pt idx="15">
                  <c:v>48</c:v>
                </c:pt>
                <c:pt idx="16">
                  <c:v>6</c:v>
                </c:pt>
                <c:pt idx="17">
                  <c:v>14</c:v>
                </c:pt>
                <c:pt idx="18">
                  <c:v>18</c:v>
                </c:pt>
                <c:pt idx="19">
                  <c:v>40</c:v>
                </c:pt>
                <c:pt idx="20">
                  <c:v>17</c:v>
                </c:pt>
                <c:pt idx="21">
                  <c:v>52</c:v>
                </c:pt>
                <c:pt idx="22">
                  <c:v>7</c:v>
                </c:pt>
                <c:pt idx="23">
                  <c:v>33</c:v>
                </c:pt>
                <c:pt idx="24">
                  <c:v>1</c:v>
                </c:pt>
                <c:pt idx="25">
                  <c:v>7</c:v>
                </c:pt>
                <c:pt idx="26">
                  <c:v>35</c:v>
                </c:pt>
                <c:pt idx="27">
                  <c:v>49</c:v>
                </c:pt>
                <c:pt idx="28">
                  <c:v>35</c:v>
                </c:pt>
                <c:pt idx="29">
                  <c:v>25</c:v>
                </c:pt>
                <c:pt idx="30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7608"/>
        <c:axId val="930721920"/>
        <c:axId val="913242320"/>
      </c:bar3DChart>
      <c:catAx>
        <c:axId val="93071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192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2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7608"/>
        <c:crosses val="autoZero"/>
        <c:crossBetween val="between"/>
      </c:valAx>
      <c:serAx>
        <c:axId val="91324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2192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2016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'Nov16'!$C$3:$AG$3</c:f>
              <c:numCache>
                <c:formatCode>0.0</c:formatCode>
                <c:ptCount val="31"/>
                <c:pt idx="0">
                  <c:v>10.42</c:v>
                </c:pt>
                <c:pt idx="1">
                  <c:v>7.9580000000000002</c:v>
                </c:pt>
                <c:pt idx="2">
                  <c:v>8.7379999999999995</c:v>
                </c:pt>
                <c:pt idx="3">
                  <c:v>9.2219999999999995</c:v>
                </c:pt>
                <c:pt idx="4">
                  <c:v>2.5880000000000001</c:v>
                </c:pt>
                <c:pt idx="5">
                  <c:v>5.2</c:v>
                </c:pt>
                <c:pt idx="6">
                  <c:v>6.6680000000000001</c:v>
                </c:pt>
                <c:pt idx="7">
                  <c:v>2.6949999999999998</c:v>
                </c:pt>
                <c:pt idx="8">
                  <c:v>5.8120000000000003</c:v>
                </c:pt>
                <c:pt idx="9">
                  <c:v>2.0449999999999999</c:v>
                </c:pt>
                <c:pt idx="10">
                  <c:v>3.5449999999999999</c:v>
                </c:pt>
                <c:pt idx="11">
                  <c:v>8.9749999999999996</c:v>
                </c:pt>
                <c:pt idx="12">
                  <c:v>5.0019999999999998</c:v>
                </c:pt>
                <c:pt idx="13">
                  <c:v>1.0760000000000001</c:v>
                </c:pt>
                <c:pt idx="14">
                  <c:v>10.417</c:v>
                </c:pt>
                <c:pt idx="15">
                  <c:v>6.2759999999999998</c:v>
                </c:pt>
                <c:pt idx="16">
                  <c:v>9.4499999999999993</c:v>
                </c:pt>
                <c:pt idx="17">
                  <c:v>7.476</c:v>
                </c:pt>
                <c:pt idx="18">
                  <c:v>7.8380000000000001</c:v>
                </c:pt>
                <c:pt idx="19">
                  <c:v>6.5570000000000004</c:v>
                </c:pt>
                <c:pt idx="20">
                  <c:v>2.6850000000000001</c:v>
                </c:pt>
                <c:pt idx="21">
                  <c:v>7.0389999999999997</c:v>
                </c:pt>
                <c:pt idx="22">
                  <c:v>1.9770000000000001</c:v>
                </c:pt>
                <c:pt idx="23">
                  <c:v>6.37</c:v>
                </c:pt>
                <c:pt idx="24">
                  <c:v>0.49099999999999999</c:v>
                </c:pt>
                <c:pt idx="25">
                  <c:v>1.3049999999999999</c:v>
                </c:pt>
                <c:pt idx="26">
                  <c:v>7.4340000000000002</c:v>
                </c:pt>
                <c:pt idx="27">
                  <c:v>6.4669999999999996</c:v>
                </c:pt>
                <c:pt idx="28">
                  <c:v>5.27</c:v>
                </c:pt>
                <c:pt idx="29">
                  <c:v>5.9829999999999997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'Nov16'!$C$4:$AG$4</c:f>
              <c:numCache>
                <c:formatCode>0.0</c:formatCode>
                <c:ptCount val="31"/>
                <c:pt idx="0">
                  <c:v>29</c:v>
                </c:pt>
                <c:pt idx="1">
                  <c:v>26</c:v>
                </c:pt>
                <c:pt idx="2">
                  <c:v>38</c:v>
                </c:pt>
                <c:pt idx="3">
                  <c:v>37</c:v>
                </c:pt>
                <c:pt idx="4">
                  <c:v>4</c:v>
                </c:pt>
                <c:pt idx="5">
                  <c:v>5</c:v>
                </c:pt>
                <c:pt idx="6">
                  <c:v>9</c:v>
                </c:pt>
                <c:pt idx="7">
                  <c:v>7</c:v>
                </c:pt>
                <c:pt idx="8">
                  <c:v>10</c:v>
                </c:pt>
                <c:pt idx="9">
                  <c:v>4</c:v>
                </c:pt>
                <c:pt idx="10">
                  <c:v>4</c:v>
                </c:pt>
                <c:pt idx="11">
                  <c:v>33</c:v>
                </c:pt>
                <c:pt idx="12">
                  <c:v>13</c:v>
                </c:pt>
                <c:pt idx="13">
                  <c:v>3</c:v>
                </c:pt>
                <c:pt idx="14">
                  <c:v>22</c:v>
                </c:pt>
                <c:pt idx="15">
                  <c:v>14</c:v>
                </c:pt>
                <c:pt idx="16">
                  <c:v>18</c:v>
                </c:pt>
                <c:pt idx="17">
                  <c:v>12</c:v>
                </c:pt>
                <c:pt idx="18">
                  <c:v>20</c:v>
                </c:pt>
                <c:pt idx="19">
                  <c:v>25</c:v>
                </c:pt>
                <c:pt idx="20">
                  <c:v>6</c:v>
                </c:pt>
                <c:pt idx="21">
                  <c:v>16</c:v>
                </c:pt>
                <c:pt idx="22">
                  <c:v>5</c:v>
                </c:pt>
                <c:pt idx="23">
                  <c:v>13</c:v>
                </c:pt>
                <c:pt idx="24">
                  <c:v>0</c:v>
                </c:pt>
                <c:pt idx="25">
                  <c:v>3</c:v>
                </c:pt>
                <c:pt idx="26">
                  <c:v>20</c:v>
                </c:pt>
                <c:pt idx="27">
                  <c:v>14</c:v>
                </c:pt>
                <c:pt idx="28">
                  <c:v>15</c:v>
                </c:pt>
                <c:pt idx="29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2704"/>
        <c:axId val="930718000"/>
        <c:axId val="913244864"/>
      </c:bar3DChart>
      <c:catAx>
        <c:axId val="93072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80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2704"/>
        <c:crosses val="autoZero"/>
        <c:crossBetween val="between"/>
      </c:valAx>
      <c:serAx>
        <c:axId val="91324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800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2016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'Dez16'!$C$3:$AG$3</c:f>
              <c:numCache>
                <c:formatCode>0.0</c:formatCode>
                <c:ptCount val="31"/>
                <c:pt idx="0">
                  <c:v>5.9370000000000003</c:v>
                </c:pt>
                <c:pt idx="1">
                  <c:v>6.0419999999999998</c:v>
                </c:pt>
                <c:pt idx="2">
                  <c:v>5.5970000000000004</c:v>
                </c:pt>
                <c:pt idx="3">
                  <c:v>5.47</c:v>
                </c:pt>
                <c:pt idx="4">
                  <c:v>3.25</c:v>
                </c:pt>
                <c:pt idx="5">
                  <c:v>5.6879999999999997</c:v>
                </c:pt>
                <c:pt idx="6">
                  <c:v>5.835</c:v>
                </c:pt>
                <c:pt idx="7">
                  <c:v>5.7610000000000001</c:v>
                </c:pt>
                <c:pt idx="8">
                  <c:v>5.0720000000000001</c:v>
                </c:pt>
                <c:pt idx="9">
                  <c:v>5.3920000000000003</c:v>
                </c:pt>
                <c:pt idx="10">
                  <c:v>4.569</c:v>
                </c:pt>
                <c:pt idx="11">
                  <c:v>5.0659999999999998</c:v>
                </c:pt>
                <c:pt idx="12">
                  <c:v>5.47</c:v>
                </c:pt>
                <c:pt idx="13">
                  <c:v>4.633</c:v>
                </c:pt>
                <c:pt idx="14">
                  <c:v>4.8360000000000003</c:v>
                </c:pt>
                <c:pt idx="15">
                  <c:v>1.601</c:v>
                </c:pt>
                <c:pt idx="16">
                  <c:v>1.633</c:v>
                </c:pt>
                <c:pt idx="17">
                  <c:v>4.8040000000000003</c:v>
                </c:pt>
                <c:pt idx="18">
                  <c:v>0.78700000000000003</c:v>
                </c:pt>
                <c:pt idx="19">
                  <c:v>3.8879999999999999</c:v>
                </c:pt>
                <c:pt idx="20">
                  <c:v>1.554</c:v>
                </c:pt>
                <c:pt idx="21">
                  <c:v>1.4079999999999999</c:v>
                </c:pt>
                <c:pt idx="22">
                  <c:v>3.93</c:v>
                </c:pt>
                <c:pt idx="23">
                  <c:v>4.9059999999999997</c:v>
                </c:pt>
                <c:pt idx="24">
                  <c:v>3.99</c:v>
                </c:pt>
                <c:pt idx="25">
                  <c:v>4.5810000000000004</c:v>
                </c:pt>
                <c:pt idx="26">
                  <c:v>5.3079999999999998</c:v>
                </c:pt>
                <c:pt idx="27">
                  <c:v>4.7869999999999999</c:v>
                </c:pt>
                <c:pt idx="28">
                  <c:v>4.7320000000000002</c:v>
                </c:pt>
                <c:pt idx="29">
                  <c:v>1.22</c:v>
                </c:pt>
                <c:pt idx="30">
                  <c:v>1.7889999999999999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'Dez16'!$C$4:$AG$4</c:f>
              <c:numCache>
                <c:formatCode>0.0</c:formatCode>
                <c:ptCount val="31"/>
                <c:pt idx="0">
                  <c:v>23</c:v>
                </c:pt>
                <c:pt idx="1">
                  <c:v>22</c:v>
                </c:pt>
                <c:pt idx="2">
                  <c:v>14</c:v>
                </c:pt>
                <c:pt idx="3">
                  <c:v>17</c:v>
                </c:pt>
                <c:pt idx="4">
                  <c:v>6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17</c:v>
                </c:pt>
                <c:pt idx="9">
                  <c:v>20</c:v>
                </c:pt>
                <c:pt idx="10">
                  <c:v>7</c:v>
                </c:pt>
                <c:pt idx="11">
                  <c:v>18</c:v>
                </c:pt>
                <c:pt idx="12">
                  <c:v>16</c:v>
                </c:pt>
                <c:pt idx="13">
                  <c:v>18</c:v>
                </c:pt>
                <c:pt idx="14">
                  <c:v>12</c:v>
                </c:pt>
                <c:pt idx="15">
                  <c:v>4</c:v>
                </c:pt>
                <c:pt idx="16">
                  <c:v>5</c:v>
                </c:pt>
                <c:pt idx="17">
                  <c:v>13</c:v>
                </c:pt>
                <c:pt idx="18">
                  <c:v>1</c:v>
                </c:pt>
                <c:pt idx="19">
                  <c:v>7</c:v>
                </c:pt>
                <c:pt idx="20">
                  <c:v>4</c:v>
                </c:pt>
                <c:pt idx="21">
                  <c:v>3</c:v>
                </c:pt>
                <c:pt idx="22">
                  <c:v>17</c:v>
                </c:pt>
                <c:pt idx="23">
                  <c:v>12</c:v>
                </c:pt>
                <c:pt idx="24">
                  <c:v>9</c:v>
                </c:pt>
                <c:pt idx="25">
                  <c:v>16</c:v>
                </c:pt>
                <c:pt idx="26">
                  <c:v>14</c:v>
                </c:pt>
                <c:pt idx="27">
                  <c:v>19</c:v>
                </c:pt>
                <c:pt idx="28">
                  <c:v>17</c:v>
                </c:pt>
                <c:pt idx="29">
                  <c:v>3</c:v>
                </c:pt>
                <c:pt idx="30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0944"/>
        <c:axId val="930714472"/>
        <c:axId val="913254616"/>
      </c:bar3DChart>
      <c:catAx>
        <c:axId val="93071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44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4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0944"/>
        <c:crosses val="autoZero"/>
        <c:crossBetween val="between"/>
      </c:valAx>
      <c:serAx>
        <c:axId val="91325461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447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'Jan17'!$C$3:$AG$3</c:f>
              <c:numCache>
                <c:formatCode>0.0</c:formatCode>
                <c:ptCount val="31"/>
                <c:pt idx="0">
                  <c:v>5.7809999999999997</c:v>
                </c:pt>
                <c:pt idx="1">
                  <c:v>5.39</c:v>
                </c:pt>
                <c:pt idx="2">
                  <c:v>5.1980000000000004</c:v>
                </c:pt>
                <c:pt idx="3">
                  <c:v>1.845</c:v>
                </c:pt>
                <c:pt idx="4">
                  <c:v>0.251</c:v>
                </c:pt>
                <c:pt idx="5">
                  <c:v>2.34</c:v>
                </c:pt>
                <c:pt idx="6">
                  <c:v>3.976</c:v>
                </c:pt>
                <c:pt idx="7">
                  <c:v>0.39600000000000002</c:v>
                </c:pt>
                <c:pt idx="8">
                  <c:v>0.60299999999999998</c:v>
                </c:pt>
                <c:pt idx="9">
                  <c:v>7.0000000000000001E-3</c:v>
                </c:pt>
                <c:pt idx="10">
                  <c:v>1.054</c:v>
                </c:pt>
                <c:pt idx="11">
                  <c:v>0.65600000000000003</c:v>
                </c:pt>
                <c:pt idx="12">
                  <c:v>8.3040000000000003</c:v>
                </c:pt>
                <c:pt idx="13">
                  <c:v>0</c:v>
                </c:pt>
                <c:pt idx="14">
                  <c:v>3.9950000000000001</c:v>
                </c:pt>
                <c:pt idx="15">
                  <c:v>4.9240000000000004</c:v>
                </c:pt>
                <c:pt idx="16">
                  <c:v>2.0470000000000002</c:v>
                </c:pt>
                <c:pt idx="17">
                  <c:v>4.6180000000000003</c:v>
                </c:pt>
                <c:pt idx="18">
                  <c:v>3.9729999999999999</c:v>
                </c:pt>
                <c:pt idx="19">
                  <c:v>1.1759999999999999</c:v>
                </c:pt>
                <c:pt idx="20">
                  <c:v>1.304</c:v>
                </c:pt>
                <c:pt idx="21">
                  <c:v>3.52</c:v>
                </c:pt>
                <c:pt idx="22">
                  <c:v>2.3210000000000002</c:v>
                </c:pt>
                <c:pt idx="23">
                  <c:v>4.335</c:v>
                </c:pt>
                <c:pt idx="24">
                  <c:v>1.012</c:v>
                </c:pt>
                <c:pt idx="25">
                  <c:v>1.9410000000000001</c:v>
                </c:pt>
                <c:pt idx="26">
                  <c:v>4.4059999999999997</c:v>
                </c:pt>
                <c:pt idx="27">
                  <c:v>6.843</c:v>
                </c:pt>
                <c:pt idx="28">
                  <c:v>8.6419999999999995</c:v>
                </c:pt>
                <c:pt idx="29">
                  <c:v>2.1419999999999999</c:v>
                </c:pt>
                <c:pt idx="30">
                  <c:v>1.488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'Jan17'!$C$4:$AG$4</c:f>
              <c:numCache>
                <c:formatCode>0.0</c:formatCode>
                <c:ptCount val="31"/>
                <c:pt idx="0">
                  <c:v>13</c:v>
                </c:pt>
                <c:pt idx="1">
                  <c:v>12</c:v>
                </c:pt>
                <c:pt idx="2">
                  <c:v>17</c:v>
                </c:pt>
                <c:pt idx="3">
                  <c:v>4</c:v>
                </c:pt>
                <c:pt idx="4">
                  <c:v>0</c:v>
                </c:pt>
                <c:pt idx="5">
                  <c:v>5</c:v>
                </c:pt>
                <c:pt idx="6">
                  <c:v>8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6</c:v>
                </c:pt>
                <c:pt idx="13">
                  <c:v>0</c:v>
                </c:pt>
                <c:pt idx="14">
                  <c:v>4</c:v>
                </c:pt>
                <c:pt idx="15">
                  <c:v>7</c:v>
                </c:pt>
                <c:pt idx="16">
                  <c:v>4</c:v>
                </c:pt>
                <c:pt idx="17">
                  <c:v>8</c:v>
                </c:pt>
                <c:pt idx="18">
                  <c:v>12</c:v>
                </c:pt>
                <c:pt idx="19">
                  <c:v>4</c:v>
                </c:pt>
                <c:pt idx="20">
                  <c:v>5</c:v>
                </c:pt>
                <c:pt idx="21">
                  <c:v>7</c:v>
                </c:pt>
                <c:pt idx="22">
                  <c:v>5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20</c:v>
                </c:pt>
                <c:pt idx="27">
                  <c:v>27</c:v>
                </c:pt>
                <c:pt idx="28">
                  <c:v>38</c:v>
                </c:pt>
                <c:pt idx="29">
                  <c:v>8</c:v>
                </c:pt>
                <c:pt idx="3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15256"/>
        <c:axId val="930715648"/>
        <c:axId val="913241896"/>
      </c:bar3DChart>
      <c:catAx>
        <c:axId val="930715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56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1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15256"/>
        <c:crosses val="autoZero"/>
        <c:crossBetween val="between"/>
      </c:valAx>
      <c:serAx>
        <c:axId val="913241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1564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'Feb17'!$C$3:$AG$3</c:f>
              <c:numCache>
                <c:formatCode>0.0</c:formatCode>
                <c:ptCount val="31"/>
                <c:pt idx="0">
                  <c:v>9.5329999999999995</c:v>
                </c:pt>
                <c:pt idx="1">
                  <c:v>8.2579999999999991</c:v>
                </c:pt>
                <c:pt idx="2">
                  <c:v>9.0839999999999996</c:v>
                </c:pt>
                <c:pt idx="3">
                  <c:v>9.74</c:v>
                </c:pt>
                <c:pt idx="4">
                  <c:v>0.436</c:v>
                </c:pt>
                <c:pt idx="5">
                  <c:v>4.1159999999999997</c:v>
                </c:pt>
                <c:pt idx="6">
                  <c:v>5.3239999999999998</c:v>
                </c:pt>
                <c:pt idx="7">
                  <c:v>2.169</c:v>
                </c:pt>
                <c:pt idx="8">
                  <c:v>1.659</c:v>
                </c:pt>
                <c:pt idx="9">
                  <c:v>8.1010000000000009</c:v>
                </c:pt>
                <c:pt idx="10">
                  <c:v>9.8049999999999997</c:v>
                </c:pt>
                <c:pt idx="11">
                  <c:v>8.3780000000000001</c:v>
                </c:pt>
                <c:pt idx="12">
                  <c:v>1.7070000000000001</c:v>
                </c:pt>
                <c:pt idx="13">
                  <c:v>9.0340000000000007</c:v>
                </c:pt>
                <c:pt idx="14">
                  <c:v>9.2910000000000004</c:v>
                </c:pt>
                <c:pt idx="15">
                  <c:v>9.3439999999999994</c:v>
                </c:pt>
                <c:pt idx="16">
                  <c:v>3.3620000000000001</c:v>
                </c:pt>
                <c:pt idx="17">
                  <c:v>9.8960000000000008</c:v>
                </c:pt>
                <c:pt idx="18">
                  <c:v>9.9179999999999993</c:v>
                </c:pt>
                <c:pt idx="19">
                  <c:v>9.8089999999999993</c:v>
                </c:pt>
                <c:pt idx="20">
                  <c:v>1.7430000000000001</c:v>
                </c:pt>
                <c:pt idx="21">
                  <c:v>11.262</c:v>
                </c:pt>
                <c:pt idx="22">
                  <c:v>10.769</c:v>
                </c:pt>
                <c:pt idx="23">
                  <c:v>6.702</c:v>
                </c:pt>
                <c:pt idx="24">
                  <c:v>10.007</c:v>
                </c:pt>
                <c:pt idx="25">
                  <c:v>11.616</c:v>
                </c:pt>
                <c:pt idx="26">
                  <c:v>10.38</c:v>
                </c:pt>
                <c:pt idx="27">
                  <c:v>8.8450000000000006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'Feb17'!$C$4:$AG$4</c:f>
              <c:numCache>
                <c:formatCode>0.0</c:formatCode>
                <c:ptCount val="31"/>
                <c:pt idx="0">
                  <c:v>37</c:v>
                </c:pt>
                <c:pt idx="1">
                  <c:v>24</c:v>
                </c:pt>
                <c:pt idx="2">
                  <c:v>33</c:v>
                </c:pt>
                <c:pt idx="3">
                  <c:v>13</c:v>
                </c:pt>
                <c:pt idx="4">
                  <c:v>0</c:v>
                </c:pt>
                <c:pt idx="5">
                  <c:v>5</c:v>
                </c:pt>
                <c:pt idx="6">
                  <c:v>13</c:v>
                </c:pt>
                <c:pt idx="7">
                  <c:v>6</c:v>
                </c:pt>
                <c:pt idx="8">
                  <c:v>5</c:v>
                </c:pt>
                <c:pt idx="9">
                  <c:v>19</c:v>
                </c:pt>
                <c:pt idx="10">
                  <c:v>37</c:v>
                </c:pt>
                <c:pt idx="11">
                  <c:v>32</c:v>
                </c:pt>
                <c:pt idx="12">
                  <c:v>6</c:v>
                </c:pt>
                <c:pt idx="13">
                  <c:v>41</c:v>
                </c:pt>
                <c:pt idx="14">
                  <c:v>52</c:v>
                </c:pt>
                <c:pt idx="15">
                  <c:v>50</c:v>
                </c:pt>
                <c:pt idx="16">
                  <c:v>5</c:v>
                </c:pt>
                <c:pt idx="17">
                  <c:v>55</c:v>
                </c:pt>
                <c:pt idx="18">
                  <c:v>55</c:v>
                </c:pt>
                <c:pt idx="19">
                  <c:v>52</c:v>
                </c:pt>
                <c:pt idx="20">
                  <c:v>4</c:v>
                </c:pt>
                <c:pt idx="21">
                  <c:v>40</c:v>
                </c:pt>
                <c:pt idx="22">
                  <c:v>49</c:v>
                </c:pt>
                <c:pt idx="23">
                  <c:v>11</c:v>
                </c:pt>
                <c:pt idx="24">
                  <c:v>60</c:v>
                </c:pt>
                <c:pt idx="25">
                  <c:v>42</c:v>
                </c:pt>
                <c:pt idx="26">
                  <c:v>58</c:v>
                </c:pt>
                <c:pt idx="27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33680"/>
        <c:axId val="930734856"/>
        <c:axId val="913246560"/>
      </c:bar3DChart>
      <c:catAx>
        <c:axId val="93073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48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4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3680"/>
        <c:crosses val="autoZero"/>
        <c:crossBetween val="between"/>
      </c:valAx>
      <c:serAx>
        <c:axId val="91324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485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'Mar17'!$C$3:$AG$3</c:f>
              <c:numCache>
                <c:formatCode>0.0</c:formatCode>
                <c:ptCount val="31"/>
                <c:pt idx="0">
                  <c:v>9.9890000000000008</c:v>
                </c:pt>
                <c:pt idx="1">
                  <c:v>11.41</c:v>
                </c:pt>
                <c:pt idx="2">
                  <c:v>9.9979999999999993</c:v>
                </c:pt>
                <c:pt idx="3">
                  <c:v>11.208</c:v>
                </c:pt>
                <c:pt idx="4">
                  <c:v>12.79</c:v>
                </c:pt>
                <c:pt idx="5">
                  <c:v>8.0340000000000007</c:v>
                </c:pt>
                <c:pt idx="6">
                  <c:v>12.385</c:v>
                </c:pt>
                <c:pt idx="7">
                  <c:v>5.4669999999999996</c:v>
                </c:pt>
                <c:pt idx="8">
                  <c:v>2.6030000000000002</c:v>
                </c:pt>
                <c:pt idx="9">
                  <c:v>11.401999999999999</c:v>
                </c:pt>
                <c:pt idx="10">
                  <c:v>10.307</c:v>
                </c:pt>
                <c:pt idx="11">
                  <c:v>9.7170000000000005</c:v>
                </c:pt>
                <c:pt idx="12">
                  <c:v>10.029</c:v>
                </c:pt>
                <c:pt idx="13">
                  <c:v>10.614000000000001</c:v>
                </c:pt>
                <c:pt idx="14">
                  <c:v>11.234999999999999</c:v>
                </c:pt>
                <c:pt idx="15">
                  <c:v>10.137</c:v>
                </c:pt>
                <c:pt idx="16">
                  <c:v>9.8190000000000008</c:v>
                </c:pt>
                <c:pt idx="17">
                  <c:v>0.96899999999999997</c:v>
                </c:pt>
                <c:pt idx="18">
                  <c:v>9.5790000000000006</c:v>
                </c:pt>
                <c:pt idx="19">
                  <c:v>13.71</c:v>
                </c:pt>
                <c:pt idx="20">
                  <c:v>10.289</c:v>
                </c:pt>
                <c:pt idx="21">
                  <c:v>13.422000000000001</c:v>
                </c:pt>
                <c:pt idx="22">
                  <c:v>10.678000000000001</c:v>
                </c:pt>
                <c:pt idx="23">
                  <c:v>5.032</c:v>
                </c:pt>
                <c:pt idx="24">
                  <c:v>10.568</c:v>
                </c:pt>
                <c:pt idx="25">
                  <c:v>12.776999999999999</c:v>
                </c:pt>
                <c:pt idx="26">
                  <c:v>10.46</c:v>
                </c:pt>
                <c:pt idx="27">
                  <c:v>11.503</c:v>
                </c:pt>
                <c:pt idx="28">
                  <c:v>10.228999999999999</c:v>
                </c:pt>
                <c:pt idx="29">
                  <c:v>10.882</c:v>
                </c:pt>
                <c:pt idx="30">
                  <c:v>10.379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'Mar17'!$C$4:$AG$4</c:f>
              <c:numCache>
                <c:formatCode>0.0</c:formatCode>
                <c:ptCount val="31"/>
                <c:pt idx="0">
                  <c:v>12</c:v>
                </c:pt>
                <c:pt idx="1">
                  <c:v>23</c:v>
                </c:pt>
                <c:pt idx="2">
                  <c:v>42</c:v>
                </c:pt>
                <c:pt idx="3">
                  <c:v>46</c:v>
                </c:pt>
                <c:pt idx="4">
                  <c:v>43</c:v>
                </c:pt>
                <c:pt idx="5">
                  <c:v>11</c:v>
                </c:pt>
                <c:pt idx="6">
                  <c:v>21</c:v>
                </c:pt>
                <c:pt idx="7">
                  <c:v>18</c:v>
                </c:pt>
                <c:pt idx="8">
                  <c:v>6</c:v>
                </c:pt>
                <c:pt idx="9">
                  <c:v>62</c:v>
                </c:pt>
                <c:pt idx="10">
                  <c:v>64</c:v>
                </c:pt>
                <c:pt idx="11">
                  <c:v>52</c:v>
                </c:pt>
                <c:pt idx="12">
                  <c:v>66</c:v>
                </c:pt>
                <c:pt idx="13">
                  <c:v>67</c:v>
                </c:pt>
                <c:pt idx="14">
                  <c:v>66</c:v>
                </c:pt>
                <c:pt idx="15">
                  <c:v>68</c:v>
                </c:pt>
                <c:pt idx="16">
                  <c:v>68</c:v>
                </c:pt>
                <c:pt idx="17">
                  <c:v>2</c:v>
                </c:pt>
                <c:pt idx="18">
                  <c:v>24</c:v>
                </c:pt>
                <c:pt idx="19">
                  <c:v>39</c:v>
                </c:pt>
                <c:pt idx="20">
                  <c:v>21</c:v>
                </c:pt>
                <c:pt idx="21">
                  <c:v>25</c:v>
                </c:pt>
                <c:pt idx="22">
                  <c:v>63</c:v>
                </c:pt>
                <c:pt idx="23">
                  <c:v>23</c:v>
                </c:pt>
                <c:pt idx="24">
                  <c:v>65</c:v>
                </c:pt>
                <c:pt idx="25">
                  <c:v>24</c:v>
                </c:pt>
                <c:pt idx="26">
                  <c:v>74</c:v>
                </c:pt>
                <c:pt idx="27">
                  <c:v>55</c:v>
                </c:pt>
                <c:pt idx="28">
                  <c:v>72</c:v>
                </c:pt>
                <c:pt idx="29">
                  <c:v>71</c:v>
                </c:pt>
                <c:pt idx="30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3880"/>
        <c:axId val="930732896"/>
        <c:axId val="913259704"/>
      </c:bar3DChart>
      <c:catAx>
        <c:axId val="93072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28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3880"/>
        <c:crosses val="autoZero"/>
        <c:crossBetween val="between"/>
      </c:valAx>
      <c:serAx>
        <c:axId val="9132597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28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'Apr17'!$C$3:$AG$3</c:f>
              <c:numCache>
                <c:formatCode>0.0</c:formatCode>
                <c:ptCount val="31"/>
                <c:pt idx="0">
                  <c:v>13.036</c:v>
                </c:pt>
                <c:pt idx="1">
                  <c:v>2.5</c:v>
                </c:pt>
                <c:pt idx="2">
                  <c:v>12.086</c:v>
                </c:pt>
                <c:pt idx="3">
                  <c:v>12.363</c:v>
                </c:pt>
                <c:pt idx="4">
                  <c:v>13.048999999999999</c:v>
                </c:pt>
                <c:pt idx="5">
                  <c:v>11.827999999999999</c:v>
                </c:pt>
                <c:pt idx="6">
                  <c:v>10.522</c:v>
                </c:pt>
                <c:pt idx="7">
                  <c:v>10.531000000000001</c:v>
                </c:pt>
                <c:pt idx="8">
                  <c:v>10.243</c:v>
                </c:pt>
                <c:pt idx="9">
                  <c:v>10.571</c:v>
                </c:pt>
                <c:pt idx="10">
                  <c:v>12.16</c:v>
                </c:pt>
                <c:pt idx="11">
                  <c:v>10.723000000000001</c:v>
                </c:pt>
                <c:pt idx="12">
                  <c:v>10.608000000000001</c:v>
                </c:pt>
                <c:pt idx="13">
                  <c:v>12.747</c:v>
                </c:pt>
                <c:pt idx="14">
                  <c:v>9.3049999999999997</c:v>
                </c:pt>
                <c:pt idx="15">
                  <c:v>6.1929999999999996</c:v>
                </c:pt>
                <c:pt idx="16">
                  <c:v>13.31</c:v>
                </c:pt>
                <c:pt idx="17">
                  <c:v>13.848000000000001</c:v>
                </c:pt>
                <c:pt idx="18">
                  <c:v>13.743</c:v>
                </c:pt>
                <c:pt idx="19">
                  <c:v>14.131</c:v>
                </c:pt>
                <c:pt idx="20">
                  <c:v>10.994</c:v>
                </c:pt>
                <c:pt idx="21">
                  <c:v>10.772</c:v>
                </c:pt>
                <c:pt idx="22">
                  <c:v>11.55</c:v>
                </c:pt>
                <c:pt idx="23">
                  <c:v>10.766</c:v>
                </c:pt>
                <c:pt idx="24">
                  <c:v>5.7460000000000004</c:v>
                </c:pt>
                <c:pt idx="25">
                  <c:v>6.0410000000000004</c:v>
                </c:pt>
                <c:pt idx="26">
                  <c:v>4.0190000000000001</c:v>
                </c:pt>
                <c:pt idx="27">
                  <c:v>11.705</c:v>
                </c:pt>
                <c:pt idx="28">
                  <c:v>12.375999999999999</c:v>
                </c:pt>
                <c:pt idx="29">
                  <c:v>10.772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'Apr17'!$C$4:$AG$4</c:f>
              <c:numCache>
                <c:formatCode>0.0</c:formatCode>
                <c:ptCount val="31"/>
                <c:pt idx="0">
                  <c:v>55</c:v>
                </c:pt>
                <c:pt idx="1">
                  <c:v>12</c:v>
                </c:pt>
                <c:pt idx="2">
                  <c:v>63</c:v>
                </c:pt>
                <c:pt idx="3">
                  <c:v>31</c:v>
                </c:pt>
                <c:pt idx="4">
                  <c:v>40</c:v>
                </c:pt>
                <c:pt idx="5">
                  <c:v>53</c:v>
                </c:pt>
                <c:pt idx="6">
                  <c:v>75</c:v>
                </c:pt>
                <c:pt idx="7">
                  <c:v>76</c:v>
                </c:pt>
                <c:pt idx="8">
                  <c:v>76</c:v>
                </c:pt>
                <c:pt idx="9">
                  <c:v>76</c:v>
                </c:pt>
                <c:pt idx="10">
                  <c:v>40</c:v>
                </c:pt>
                <c:pt idx="11">
                  <c:v>73</c:v>
                </c:pt>
                <c:pt idx="12">
                  <c:v>78</c:v>
                </c:pt>
                <c:pt idx="13">
                  <c:v>63</c:v>
                </c:pt>
                <c:pt idx="14">
                  <c:v>28</c:v>
                </c:pt>
                <c:pt idx="15">
                  <c:v>14</c:v>
                </c:pt>
                <c:pt idx="16">
                  <c:v>50</c:v>
                </c:pt>
                <c:pt idx="17">
                  <c:v>62</c:v>
                </c:pt>
                <c:pt idx="18">
                  <c:v>35</c:v>
                </c:pt>
                <c:pt idx="19">
                  <c:v>77</c:v>
                </c:pt>
                <c:pt idx="20">
                  <c:v>83</c:v>
                </c:pt>
                <c:pt idx="21">
                  <c:v>83</c:v>
                </c:pt>
                <c:pt idx="22">
                  <c:v>73</c:v>
                </c:pt>
                <c:pt idx="23">
                  <c:v>80</c:v>
                </c:pt>
                <c:pt idx="24">
                  <c:v>10</c:v>
                </c:pt>
                <c:pt idx="25">
                  <c:v>19</c:v>
                </c:pt>
                <c:pt idx="26">
                  <c:v>17</c:v>
                </c:pt>
                <c:pt idx="27">
                  <c:v>21</c:v>
                </c:pt>
                <c:pt idx="28">
                  <c:v>84</c:v>
                </c:pt>
                <c:pt idx="29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30544"/>
        <c:axId val="930725448"/>
        <c:axId val="913265216"/>
      </c:bar3DChart>
      <c:catAx>
        <c:axId val="93073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544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25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0544"/>
        <c:crosses val="autoZero"/>
        <c:crossBetween val="between"/>
      </c:valAx>
      <c:serAx>
        <c:axId val="91326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2544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'Mai17'!$C$3:$AG$3</c:f>
              <c:numCache>
                <c:formatCode>0.0</c:formatCode>
                <c:ptCount val="31"/>
                <c:pt idx="0">
                  <c:v>5.3470000000000004</c:v>
                </c:pt>
                <c:pt idx="1">
                  <c:v>13.032</c:v>
                </c:pt>
                <c:pt idx="2">
                  <c:v>12.46</c:v>
                </c:pt>
                <c:pt idx="3">
                  <c:v>13.427</c:v>
                </c:pt>
                <c:pt idx="4">
                  <c:v>10.747</c:v>
                </c:pt>
                <c:pt idx="5">
                  <c:v>12.063000000000001</c:v>
                </c:pt>
                <c:pt idx="6">
                  <c:v>6.7370000000000001</c:v>
                </c:pt>
                <c:pt idx="7">
                  <c:v>5.3079999999999998</c:v>
                </c:pt>
                <c:pt idx="8">
                  <c:v>12.048999999999999</c:v>
                </c:pt>
                <c:pt idx="9">
                  <c:v>10.685</c:v>
                </c:pt>
                <c:pt idx="10">
                  <c:v>10.084</c:v>
                </c:pt>
                <c:pt idx="11">
                  <c:v>12.843999999999999</c:v>
                </c:pt>
                <c:pt idx="12">
                  <c:v>14.076000000000001</c:v>
                </c:pt>
                <c:pt idx="13">
                  <c:v>11.912000000000001</c:v>
                </c:pt>
                <c:pt idx="14">
                  <c:v>11.332000000000001</c:v>
                </c:pt>
                <c:pt idx="15">
                  <c:v>10.314</c:v>
                </c:pt>
                <c:pt idx="16">
                  <c:v>10.058999999999999</c:v>
                </c:pt>
                <c:pt idx="17">
                  <c:v>9.7490000000000006</c:v>
                </c:pt>
                <c:pt idx="18">
                  <c:v>2.3279999999999998</c:v>
                </c:pt>
                <c:pt idx="19">
                  <c:v>13.694000000000001</c:v>
                </c:pt>
                <c:pt idx="20">
                  <c:v>14.016999999999999</c:v>
                </c:pt>
                <c:pt idx="21">
                  <c:v>10.244</c:v>
                </c:pt>
                <c:pt idx="22">
                  <c:v>10.663</c:v>
                </c:pt>
                <c:pt idx="23">
                  <c:v>10.551</c:v>
                </c:pt>
                <c:pt idx="24">
                  <c:v>10.624000000000001</c:v>
                </c:pt>
                <c:pt idx="25">
                  <c:v>10.007999999999999</c:v>
                </c:pt>
                <c:pt idx="26">
                  <c:v>9.8810000000000002</c:v>
                </c:pt>
                <c:pt idx="27">
                  <c:v>9.6999999999999993</c:v>
                </c:pt>
                <c:pt idx="28">
                  <c:v>9.6980000000000004</c:v>
                </c:pt>
                <c:pt idx="29">
                  <c:v>12.442</c:v>
                </c:pt>
                <c:pt idx="30">
                  <c:v>10.65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'Mai17'!$C$4:$AG$4</c:f>
              <c:numCache>
                <c:formatCode>0.0</c:formatCode>
                <c:ptCount val="31"/>
                <c:pt idx="0">
                  <c:v>19</c:v>
                </c:pt>
                <c:pt idx="1">
                  <c:v>48</c:v>
                </c:pt>
                <c:pt idx="2">
                  <c:v>48</c:v>
                </c:pt>
                <c:pt idx="3">
                  <c:v>31</c:v>
                </c:pt>
                <c:pt idx="4">
                  <c:v>83</c:v>
                </c:pt>
                <c:pt idx="5">
                  <c:v>22</c:v>
                </c:pt>
                <c:pt idx="6">
                  <c:v>15</c:v>
                </c:pt>
                <c:pt idx="7">
                  <c:v>15</c:v>
                </c:pt>
                <c:pt idx="8">
                  <c:v>43</c:v>
                </c:pt>
                <c:pt idx="9">
                  <c:v>83</c:v>
                </c:pt>
                <c:pt idx="10">
                  <c:v>33</c:v>
                </c:pt>
                <c:pt idx="11">
                  <c:v>45</c:v>
                </c:pt>
                <c:pt idx="12">
                  <c:v>46</c:v>
                </c:pt>
                <c:pt idx="13">
                  <c:v>48</c:v>
                </c:pt>
                <c:pt idx="14">
                  <c:v>79</c:v>
                </c:pt>
                <c:pt idx="15">
                  <c:v>78</c:v>
                </c:pt>
                <c:pt idx="16">
                  <c:v>78</c:v>
                </c:pt>
                <c:pt idx="17">
                  <c:v>39</c:v>
                </c:pt>
                <c:pt idx="18">
                  <c:v>11</c:v>
                </c:pt>
                <c:pt idx="19">
                  <c:v>61</c:v>
                </c:pt>
                <c:pt idx="20">
                  <c:v>61</c:v>
                </c:pt>
                <c:pt idx="21">
                  <c:v>78</c:v>
                </c:pt>
                <c:pt idx="22">
                  <c:v>71</c:v>
                </c:pt>
                <c:pt idx="23">
                  <c:v>74</c:v>
                </c:pt>
                <c:pt idx="24">
                  <c:v>76</c:v>
                </c:pt>
                <c:pt idx="25">
                  <c:v>78</c:v>
                </c:pt>
                <c:pt idx="26">
                  <c:v>76</c:v>
                </c:pt>
                <c:pt idx="27">
                  <c:v>75</c:v>
                </c:pt>
                <c:pt idx="28">
                  <c:v>69</c:v>
                </c:pt>
                <c:pt idx="29">
                  <c:v>43</c:v>
                </c:pt>
                <c:pt idx="30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8584"/>
        <c:axId val="930729760"/>
        <c:axId val="913260128"/>
      </c:bar3DChart>
      <c:catAx>
        <c:axId val="930728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976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2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8584"/>
        <c:crosses val="autoZero"/>
        <c:crossBetween val="between"/>
      </c:valAx>
      <c:serAx>
        <c:axId val="91326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2976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'Jun17'!$C$3:$AG$3</c:f>
              <c:numCache>
                <c:formatCode>0.0</c:formatCode>
                <c:ptCount val="31"/>
                <c:pt idx="0">
                  <c:v>10.613</c:v>
                </c:pt>
                <c:pt idx="1">
                  <c:v>10.273</c:v>
                </c:pt>
                <c:pt idx="2">
                  <c:v>12.369</c:v>
                </c:pt>
                <c:pt idx="3">
                  <c:v>11.294</c:v>
                </c:pt>
                <c:pt idx="4">
                  <c:v>5.4420000000000002</c:v>
                </c:pt>
                <c:pt idx="5">
                  <c:v>11.736000000000001</c:v>
                </c:pt>
                <c:pt idx="6">
                  <c:v>12.167</c:v>
                </c:pt>
                <c:pt idx="7">
                  <c:v>10.462999999999999</c:v>
                </c:pt>
                <c:pt idx="8">
                  <c:v>12.73</c:v>
                </c:pt>
                <c:pt idx="9">
                  <c:v>10.863</c:v>
                </c:pt>
                <c:pt idx="10">
                  <c:v>9.8070000000000004</c:v>
                </c:pt>
                <c:pt idx="11">
                  <c:v>12.483000000000001</c:v>
                </c:pt>
                <c:pt idx="12">
                  <c:v>10.63</c:v>
                </c:pt>
                <c:pt idx="13">
                  <c:v>10.314</c:v>
                </c:pt>
                <c:pt idx="14">
                  <c:v>11.843</c:v>
                </c:pt>
                <c:pt idx="15">
                  <c:v>10.321</c:v>
                </c:pt>
                <c:pt idx="16">
                  <c:v>10.16</c:v>
                </c:pt>
                <c:pt idx="17">
                  <c:v>10.215999999999999</c:v>
                </c:pt>
                <c:pt idx="18">
                  <c:v>10.265000000000001</c:v>
                </c:pt>
                <c:pt idx="19">
                  <c:v>9.532</c:v>
                </c:pt>
                <c:pt idx="20">
                  <c:v>9.2010000000000005</c:v>
                </c:pt>
                <c:pt idx="21">
                  <c:v>9.218</c:v>
                </c:pt>
                <c:pt idx="22">
                  <c:v>10.097</c:v>
                </c:pt>
                <c:pt idx="23">
                  <c:v>7.0049999999999999</c:v>
                </c:pt>
                <c:pt idx="24">
                  <c:v>12.242000000000001</c:v>
                </c:pt>
                <c:pt idx="25">
                  <c:v>11.746</c:v>
                </c:pt>
                <c:pt idx="26">
                  <c:v>13.061</c:v>
                </c:pt>
                <c:pt idx="27">
                  <c:v>13.7</c:v>
                </c:pt>
                <c:pt idx="28">
                  <c:v>14.119</c:v>
                </c:pt>
                <c:pt idx="29">
                  <c:v>13.134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'Jun17'!$C$4:$AG$4</c:f>
              <c:numCache>
                <c:formatCode>0.0</c:formatCode>
                <c:ptCount val="31"/>
                <c:pt idx="0">
                  <c:v>66</c:v>
                </c:pt>
                <c:pt idx="1">
                  <c:v>66</c:v>
                </c:pt>
                <c:pt idx="2">
                  <c:v>56</c:v>
                </c:pt>
                <c:pt idx="3">
                  <c:v>38</c:v>
                </c:pt>
                <c:pt idx="4">
                  <c:v>23</c:v>
                </c:pt>
                <c:pt idx="5">
                  <c:v>26</c:v>
                </c:pt>
                <c:pt idx="6">
                  <c:v>82</c:v>
                </c:pt>
                <c:pt idx="7">
                  <c:v>79</c:v>
                </c:pt>
                <c:pt idx="8">
                  <c:v>45</c:v>
                </c:pt>
                <c:pt idx="9">
                  <c:v>74</c:v>
                </c:pt>
                <c:pt idx="10">
                  <c:v>76</c:v>
                </c:pt>
                <c:pt idx="11">
                  <c:v>56</c:v>
                </c:pt>
                <c:pt idx="12">
                  <c:v>71</c:v>
                </c:pt>
                <c:pt idx="13">
                  <c:v>61</c:v>
                </c:pt>
                <c:pt idx="14">
                  <c:v>62</c:v>
                </c:pt>
                <c:pt idx="15">
                  <c:v>74</c:v>
                </c:pt>
                <c:pt idx="16">
                  <c:v>79</c:v>
                </c:pt>
                <c:pt idx="17">
                  <c:v>78</c:v>
                </c:pt>
                <c:pt idx="18">
                  <c:v>71</c:v>
                </c:pt>
                <c:pt idx="19">
                  <c:v>74</c:v>
                </c:pt>
                <c:pt idx="20">
                  <c:v>69</c:v>
                </c:pt>
                <c:pt idx="21">
                  <c:v>68</c:v>
                </c:pt>
                <c:pt idx="22">
                  <c:v>65</c:v>
                </c:pt>
                <c:pt idx="23">
                  <c:v>24</c:v>
                </c:pt>
                <c:pt idx="24">
                  <c:v>50</c:v>
                </c:pt>
                <c:pt idx="25">
                  <c:v>67</c:v>
                </c:pt>
                <c:pt idx="26">
                  <c:v>48</c:v>
                </c:pt>
                <c:pt idx="27">
                  <c:v>39</c:v>
                </c:pt>
                <c:pt idx="28">
                  <c:v>60</c:v>
                </c:pt>
                <c:pt idx="29">
                  <c:v>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7800"/>
        <c:axId val="930734464"/>
        <c:axId val="913257160"/>
      </c:bar3DChart>
      <c:catAx>
        <c:axId val="93072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446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7800"/>
        <c:crosses val="autoZero"/>
        <c:crossBetween val="between"/>
      </c:valAx>
      <c:serAx>
        <c:axId val="91325716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446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'Jul17'!$C$3:$AG$3</c:f>
              <c:numCache>
                <c:formatCode>0.0</c:formatCode>
                <c:ptCount val="31"/>
                <c:pt idx="0">
                  <c:v>13.195</c:v>
                </c:pt>
                <c:pt idx="1">
                  <c:v>2.206</c:v>
                </c:pt>
                <c:pt idx="2">
                  <c:v>13.891999999999999</c:v>
                </c:pt>
                <c:pt idx="3">
                  <c:v>11.162000000000001</c:v>
                </c:pt>
                <c:pt idx="4">
                  <c:v>9.9440000000000008</c:v>
                </c:pt>
                <c:pt idx="5">
                  <c:v>9.8149999999999995</c:v>
                </c:pt>
                <c:pt idx="6">
                  <c:v>12.23</c:v>
                </c:pt>
                <c:pt idx="7">
                  <c:v>10.901</c:v>
                </c:pt>
                <c:pt idx="8">
                  <c:v>10.209</c:v>
                </c:pt>
                <c:pt idx="9">
                  <c:v>11.75</c:v>
                </c:pt>
                <c:pt idx="10">
                  <c:v>13.436999999999999</c:v>
                </c:pt>
                <c:pt idx="11">
                  <c:v>11.962999999999999</c:v>
                </c:pt>
                <c:pt idx="12">
                  <c:v>12.928000000000001</c:v>
                </c:pt>
                <c:pt idx="13">
                  <c:v>12.523</c:v>
                </c:pt>
                <c:pt idx="14">
                  <c:v>12.348000000000001</c:v>
                </c:pt>
                <c:pt idx="15">
                  <c:v>11.29</c:v>
                </c:pt>
                <c:pt idx="16">
                  <c:v>10.452999999999999</c:v>
                </c:pt>
                <c:pt idx="17">
                  <c:v>10.654</c:v>
                </c:pt>
                <c:pt idx="18">
                  <c:v>9.2100000000000009</c:v>
                </c:pt>
                <c:pt idx="19">
                  <c:v>11.44</c:v>
                </c:pt>
                <c:pt idx="20">
                  <c:v>9.86</c:v>
                </c:pt>
                <c:pt idx="21">
                  <c:v>9.8030000000000008</c:v>
                </c:pt>
                <c:pt idx="22">
                  <c:v>11.146000000000001</c:v>
                </c:pt>
                <c:pt idx="23">
                  <c:v>9.8160000000000007</c:v>
                </c:pt>
                <c:pt idx="24">
                  <c:v>13.438000000000001</c:v>
                </c:pt>
                <c:pt idx="25">
                  <c:v>12.118</c:v>
                </c:pt>
                <c:pt idx="26">
                  <c:v>10.206</c:v>
                </c:pt>
                <c:pt idx="27">
                  <c:v>13.183</c:v>
                </c:pt>
                <c:pt idx="28">
                  <c:v>12.759</c:v>
                </c:pt>
                <c:pt idx="29">
                  <c:v>11.295</c:v>
                </c:pt>
                <c:pt idx="30">
                  <c:v>10.805999999999999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'Jul17'!$C$4:$AG$4</c:f>
              <c:numCache>
                <c:formatCode>0.0</c:formatCode>
                <c:ptCount val="31"/>
                <c:pt idx="0">
                  <c:v>53</c:v>
                </c:pt>
                <c:pt idx="1">
                  <c:v>11</c:v>
                </c:pt>
                <c:pt idx="2">
                  <c:v>50</c:v>
                </c:pt>
                <c:pt idx="3">
                  <c:v>72</c:v>
                </c:pt>
                <c:pt idx="4">
                  <c:v>71</c:v>
                </c:pt>
                <c:pt idx="5">
                  <c:v>75</c:v>
                </c:pt>
                <c:pt idx="6">
                  <c:v>53</c:v>
                </c:pt>
                <c:pt idx="7">
                  <c:v>57</c:v>
                </c:pt>
                <c:pt idx="8">
                  <c:v>28</c:v>
                </c:pt>
                <c:pt idx="9">
                  <c:v>29</c:v>
                </c:pt>
                <c:pt idx="10">
                  <c:v>53</c:v>
                </c:pt>
                <c:pt idx="11">
                  <c:v>59</c:v>
                </c:pt>
                <c:pt idx="12">
                  <c:v>55</c:v>
                </c:pt>
                <c:pt idx="13">
                  <c:v>48</c:v>
                </c:pt>
                <c:pt idx="14">
                  <c:v>71</c:v>
                </c:pt>
                <c:pt idx="15">
                  <c:v>67</c:v>
                </c:pt>
                <c:pt idx="16">
                  <c:v>73</c:v>
                </c:pt>
                <c:pt idx="17">
                  <c:v>69</c:v>
                </c:pt>
                <c:pt idx="18">
                  <c:v>62</c:v>
                </c:pt>
                <c:pt idx="19">
                  <c:v>60</c:v>
                </c:pt>
                <c:pt idx="20">
                  <c:v>55</c:v>
                </c:pt>
                <c:pt idx="21">
                  <c:v>66</c:v>
                </c:pt>
                <c:pt idx="22">
                  <c:v>25</c:v>
                </c:pt>
                <c:pt idx="23">
                  <c:v>15</c:v>
                </c:pt>
                <c:pt idx="24">
                  <c:v>26</c:v>
                </c:pt>
                <c:pt idx="25">
                  <c:v>25</c:v>
                </c:pt>
                <c:pt idx="26">
                  <c:v>40</c:v>
                </c:pt>
                <c:pt idx="27">
                  <c:v>31</c:v>
                </c:pt>
                <c:pt idx="28">
                  <c:v>72</c:v>
                </c:pt>
                <c:pt idx="29">
                  <c:v>57</c:v>
                </c:pt>
                <c:pt idx="30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5840"/>
        <c:axId val="930730936"/>
        <c:axId val="913263944"/>
      </c:bar3DChart>
      <c:catAx>
        <c:axId val="9307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093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5840"/>
        <c:crosses val="autoZero"/>
        <c:crossBetween val="between"/>
      </c:valAx>
      <c:serAx>
        <c:axId val="9132639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093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'Feb13'!$A$3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'Feb13'!$C$3:$AG$3</c:f>
              <c:numCache>
                <c:formatCode>0.0</c:formatCode>
                <c:ptCount val="31"/>
                <c:pt idx="0">
                  <c:v>1.194</c:v>
                </c:pt>
                <c:pt idx="1">
                  <c:v>3.0489999999999999</c:v>
                </c:pt>
                <c:pt idx="2">
                  <c:v>7.8860000000000001</c:v>
                </c:pt>
                <c:pt idx="3">
                  <c:v>2.76</c:v>
                </c:pt>
                <c:pt idx="4">
                  <c:v>10</c:v>
                </c:pt>
                <c:pt idx="5">
                  <c:v>1.139</c:v>
                </c:pt>
                <c:pt idx="6">
                  <c:v>2.891</c:v>
                </c:pt>
                <c:pt idx="7">
                  <c:v>2.9209999999999998</c:v>
                </c:pt>
                <c:pt idx="8">
                  <c:v>7.3230000000000004</c:v>
                </c:pt>
                <c:pt idx="9">
                  <c:v>8.2490000000000006</c:v>
                </c:pt>
                <c:pt idx="10">
                  <c:v>2.8119999999999998</c:v>
                </c:pt>
                <c:pt idx="11">
                  <c:v>0</c:v>
                </c:pt>
                <c:pt idx="12">
                  <c:v>2.5289999999999999</c:v>
                </c:pt>
                <c:pt idx="13">
                  <c:v>3.3879999999999999</c:v>
                </c:pt>
                <c:pt idx="15">
                  <c:v>6.3259999999999996</c:v>
                </c:pt>
                <c:pt idx="16">
                  <c:v>10</c:v>
                </c:pt>
                <c:pt idx="17">
                  <c:v>9.8879999999999999</c:v>
                </c:pt>
                <c:pt idx="18">
                  <c:v>9.9890000000000008</c:v>
                </c:pt>
                <c:pt idx="19">
                  <c:v>10</c:v>
                </c:pt>
                <c:pt idx="20">
                  <c:v>3.7280000000000002</c:v>
                </c:pt>
                <c:pt idx="21">
                  <c:v>3.9060000000000001</c:v>
                </c:pt>
                <c:pt idx="22">
                  <c:v>4.2030000000000003</c:v>
                </c:pt>
                <c:pt idx="23">
                  <c:v>4.8929999999999998</c:v>
                </c:pt>
                <c:pt idx="24">
                  <c:v>9.923</c:v>
                </c:pt>
                <c:pt idx="25">
                  <c:v>9.7539999999999996</c:v>
                </c:pt>
                <c:pt idx="26">
                  <c:v>10</c:v>
                </c:pt>
                <c:pt idx="27">
                  <c:v>9.9550000000000001</c:v>
                </c:pt>
              </c:numCache>
            </c:numRef>
          </c:val>
        </c:ser>
        <c:ser>
          <c:idx val="0"/>
          <c:order val="1"/>
          <c:tx>
            <c:strRef>
              <c:f>'Feb13'!$A$4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'Feb13'!$C$4:$AG$4</c:f>
              <c:numCache>
                <c:formatCode>General</c:formatCode>
                <c:ptCount val="31"/>
                <c:pt idx="0">
                  <c:v>4.5</c:v>
                </c:pt>
                <c:pt idx="1">
                  <c:v>7.5</c:v>
                </c:pt>
                <c:pt idx="2">
                  <c:v>20.5</c:v>
                </c:pt>
                <c:pt idx="3">
                  <c:v>7.5</c:v>
                </c:pt>
                <c:pt idx="4">
                  <c:v>32.200000000000003</c:v>
                </c:pt>
                <c:pt idx="5">
                  <c:v>4.2</c:v>
                </c:pt>
                <c:pt idx="6">
                  <c:v>4</c:v>
                </c:pt>
                <c:pt idx="7">
                  <c:v>7.5</c:v>
                </c:pt>
                <c:pt idx="8">
                  <c:v>22.9</c:v>
                </c:pt>
                <c:pt idx="9">
                  <c:v>40.9</c:v>
                </c:pt>
                <c:pt idx="10">
                  <c:v>10.199999999999999</c:v>
                </c:pt>
                <c:pt idx="11">
                  <c:v>0</c:v>
                </c:pt>
                <c:pt idx="12">
                  <c:v>7.3</c:v>
                </c:pt>
                <c:pt idx="13">
                  <c:v>15.1</c:v>
                </c:pt>
                <c:pt idx="14" formatCode="0">
                  <c:v>9.3999999999999773</c:v>
                </c:pt>
                <c:pt idx="15">
                  <c:v>29.6</c:v>
                </c:pt>
                <c:pt idx="16">
                  <c:v>49.3</c:v>
                </c:pt>
                <c:pt idx="17">
                  <c:v>57.5</c:v>
                </c:pt>
                <c:pt idx="18">
                  <c:v>59.1</c:v>
                </c:pt>
                <c:pt idx="19">
                  <c:v>30.5</c:v>
                </c:pt>
                <c:pt idx="20">
                  <c:v>16.899999999999999</c:v>
                </c:pt>
                <c:pt idx="21">
                  <c:v>18.899999999999999</c:v>
                </c:pt>
                <c:pt idx="22">
                  <c:v>18.899999999999999</c:v>
                </c:pt>
                <c:pt idx="23">
                  <c:v>18.5</c:v>
                </c:pt>
                <c:pt idx="24">
                  <c:v>55.1</c:v>
                </c:pt>
                <c:pt idx="25">
                  <c:v>58.7</c:v>
                </c:pt>
                <c:pt idx="26">
                  <c:v>48.3</c:v>
                </c:pt>
                <c:pt idx="27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14760"/>
        <c:axId val="895716328"/>
        <c:axId val="913193560"/>
      </c:bar3DChart>
      <c:catAx>
        <c:axId val="89571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163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16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14760"/>
        <c:crosses val="autoZero"/>
        <c:crossBetween val="between"/>
      </c:valAx>
      <c:serAx>
        <c:axId val="913193560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1632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'Aug17'!$C$3:$AG$3</c:f>
              <c:numCache>
                <c:formatCode>0.0</c:formatCode>
                <c:ptCount val="31"/>
                <c:pt idx="0">
                  <c:v>10.315</c:v>
                </c:pt>
                <c:pt idx="1">
                  <c:v>10.111000000000001</c:v>
                </c:pt>
                <c:pt idx="2">
                  <c:v>11.815</c:v>
                </c:pt>
                <c:pt idx="3">
                  <c:v>10.853</c:v>
                </c:pt>
                <c:pt idx="4">
                  <c:v>11.750999999999999</c:v>
                </c:pt>
                <c:pt idx="5">
                  <c:v>10.238</c:v>
                </c:pt>
                <c:pt idx="6">
                  <c:v>10.124000000000001</c:v>
                </c:pt>
                <c:pt idx="7">
                  <c:v>7.4690000000000003</c:v>
                </c:pt>
                <c:pt idx="8">
                  <c:v>11.382999999999999</c:v>
                </c:pt>
                <c:pt idx="9">
                  <c:v>5.7370000000000001</c:v>
                </c:pt>
                <c:pt idx="10">
                  <c:v>6.9189999999999996</c:v>
                </c:pt>
                <c:pt idx="11">
                  <c:v>12.596</c:v>
                </c:pt>
                <c:pt idx="12">
                  <c:v>10.327999999999999</c:v>
                </c:pt>
                <c:pt idx="13">
                  <c:v>9.5649999999999995</c:v>
                </c:pt>
                <c:pt idx="14">
                  <c:v>10.481</c:v>
                </c:pt>
                <c:pt idx="15">
                  <c:v>10.585000000000001</c:v>
                </c:pt>
                <c:pt idx="16">
                  <c:v>10.824999999999999</c:v>
                </c:pt>
                <c:pt idx="17">
                  <c:v>9.3960000000000008</c:v>
                </c:pt>
                <c:pt idx="18">
                  <c:v>13.39</c:v>
                </c:pt>
                <c:pt idx="19">
                  <c:v>10.734</c:v>
                </c:pt>
                <c:pt idx="20">
                  <c:v>11.089</c:v>
                </c:pt>
                <c:pt idx="21">
                  <c:v>9.7140000000000004</c:v>
                </c:pt>
                <c:pt idx="22">
                  <c:v>11.768000000000001</c:v>
                </c:pt>
                <c:pt idx="23">
                  <c:v>10.547000000000001</c:v>
                </c:pt>
                <c:pt idx="24">
                  <c:v>9.5570000000000004</c:v>
                </c:pt>
                <c:pt idx="25">
                  <c:v>9.0500000000000007</c:v>
                </c:pt>
                <c:pt idx="26">
                  <c:v>8.4109999999999996</c:v>
                </c:pt>
                <c:pt idx="27">
                  <c:v>10.404999999999999</c:v>
                </c:pt>
                <c:pt idx="28">
                  <c:v>9.1829999999999998</c:v>
                </c:pt>
                <c:pt idx="29">
                  <c:v>9.6349999999999998</c:v>
                </c:pt>
                <c:pt idx="30">
                  <c:v>1.444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'Aug17'!$C$4:$AG$4</c:f>
              <c:numCache>
                <c:formatCode>0.0</c:formatCode>
                <c:ptCount val="31"/>
                <c:pt idx="0">
                  <c:v>62</c:v>
                </c:pt>
                <c:pt idx="1">
                  <c:v>67</c:v>
                </c:pt>
                <c:pt idx="2">
                  <c:v>60</c:v>
                </c:pt>
                <c:pt idx="3">
                  <c:v>60</c:v>
                </c:pt>
                <c:pt idx="4">
                  <c:v>57</c:v>
                </c:pt>
                <c:pt idx="5">
                  <c:v>22</c:v>
                </c:pt>
                <c:pt idx="6">
                  <c:v>75</c:v>
                </c:pt>
                <c:pt idx="7">
                  <c:v>6</c:v>
                </c:pt>
                <c:pt idx="8">
                  <c:v>38</c:v>
                </c:pt>
                <c:pt idx="9">
                  <c:v>12</c:v>
                </c:pt>
                <c:pt idx="10">
                  <c:v>19</c:v>
                </c:pt>
                <c:pt idx="11">
                  <c:v>46</c:v>
                </c:pt>
                <c:pt idx="12">
                  <c:v>72</c:v>
                </c:pt>
                <c:pt idx="13">
                  <c:v>72</c:v>
                </c:pt>
                <c:pt idx="14">
                  <c:v>58</c:v>
                </c:pt>
                <c:pt idx="15">
                  <c:v>62</c:v>
                </c:pt>
                <c:pt idx="16">
                  <c:v>64</c:v>
                </c:pt>
                <c:pt idx="17">
                  <c:v>66</c:v>
                </c:pt>
                <c:pt idx="18">
                  <c:v>46</c:v>
                </c:pt>
                <c:pt idx="19">
                  <c:v>63</c:v>
                </c:pt>
                <c:pt idx="20">
                  <c:v>44</c:v>
                </c:pt>
                <c:pt idx="21">
                  <c:v>72</c:v>
                </c:pt>
                <c:pt idx="22">
                  <c:v>69</c:v>
                </c:pt>
                <c:pt idx="23">
                  <c:v>38</c:v>
                </c:pt>
                <c:pt idx="24">
                  <c:v>65</c:v>
                </c:pt>
                <c:pt idx="25">
                  <c:v>57</c:v>
                </c:pt>
                <c:pt idx="26">
                  <c:v>25</c:v>
                </c:pt>
                <c:pt idx="27">
                  <c:v>45</c:v>
                </c:pt>
                <c:pt idx="28">
                  <c:v>66</c:v>
                </c:pt>
                <c:pt idx="29">
                  <c:v>50</c:v>
                </c:pt>
                <c:pt idx="3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33288"/>
        <c:axId val="930731720"/>
        <c:axId val="913262672"/>
      </c:bar3DChart>
      <c:catAx>
        <c:axId val="93073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172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1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3288"/>
        <c:crosses val="autoZero"/>
        <c:crossBetween val="between"/>
      </c:valAx>
      <c:serAx>
        <c:axId val="91326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172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'Sep17'!$C$3:$AG$3</c:f>
              <c:numCache>
                <c:formatCode>0.0</c:formatCode>
                <c:ptCount val="31"/>
                <c:pt idx="0">
                  <c:v>3.9649999999999999</c:v>
                </c:pt>
                <c:pt idx="1">
                  <c:v>6.5190000000000001</c:v>
                </c:pt>
                <c:pt idx="2">
                  <c:v>10.307</c:v>
                </c:pt>
                <c:pt idx="3">
                  <c:v>11.134</c:v>
                </c:pt>
                <c:pt idx="4">
                  <c:v>9.6150000000000002</c:v>
                </c:pt>
                <c:pt idx="5">
                  <c:v>11.762</c:v>
                </c:pt>
                <c:pt idx="6">
                  <c:v>12.359</c:v>
                </c:pt>
                <c:pt idx="7">
                  <c:v>9.9280000000000008</c:v>
                </c:pt>
                <c:pt idx="8">
                  <c:v>1.4410000000000001</c:v>
                </c:pt>
                <c:pt idx="9">
                  <c:v>10.759</c:v>
                </c:pt>
                <c:pt idx="10">
                  <c:v>13.065</c:v>
                </c:pt>
                <c:pt idx="11">
                  <c:v>13.034000000000001</c:v>
                </c:pt>
                <c:pt idx="12">
                  <c:v>8.01</c:v>
                </c:pt>
                <c:pt idx="13">
                  <c:v>11.164999999999999</c:v>
                </c:pt>
                <c:pt idx="14">
                  <c:v>14.239000000000001</c:v>
                </c:pt>
                <c:pt idx="15">
                  <c:v>11.021000000000001</c:v>
                </c:pt>
                <c:pt idx="16">
                  <c:v>12.365</c:v>
                </c:pt>
                <c:pt idx="17">
                  <c:v>13.741</c:v>
                </c:pt>
                <c:pt idx="18">
                  <c:v>11.272</c:v>
                </c:pt>
                <c:pt idx="19">
                  <c:v>10.349</c:v>
                </c:pt>
                <c:pt idx="20">
                  <c:v>9.9410000000000007</c:v>
                </c:pt>
                <c:pt idx="21">
                  <c:v>10.581</c:v>
                </c:pt>
                <c:pt idx="22">
                  <c:v>9.2439999999999998</c:v>
                </c:pt>
                <c:pt idx="23">
                  <c:v>9.9740000000000002</c:v>
                </c:pt>
                <c:pt idx="24">
                  <c:v>9.5749999999999993</c:v>
                </c:pt>
                <c:pt idx="25">
                  <c:v>8.6470000000000002</c:v>
                </c:pt>
                <c:pt idx="26">
                  <c:v>10.618</c:v>
                </c:pt>
                <c:pt idx="27">
                  <c:v>11.461</c:v>
                </c:pt>
                <c:pt idx="28">
                  <c:v>9.8379999999999992</c:v>
                </c:pt>
                <c:pt idx="29">
                  <c:v>9.8320000000000007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'Sep17'!$C$4:$AG$4</c:f>
              <c:numCache>
                <c:formatCode>0.0</c:formatCode>
                <c:ptCount val="31"/>
                <c:pt idx="0">
                  <c:v>14</c:v>
                </c:pt>
                <c:pt idx="1">
                  <c:v>18</c:v>
                </c:pt>
                <c:pt idx="2">
                  <c:v>69</c:v>
                </c:pt>
                <c:pt idx="3">
                  <c:v>34</c:v>
                </c:pt>
                <c:pt idx="4">
                  <c:v>61</c:v>
                </c:pt>
                <c:pt idx="5">
                  <c:v>52</c:v>
                </c:pt>
                <c:pt idx="6">
                  <c:v>41</c:v>
                </c:pt>
                <c:pt idx="7">
                  <c:v>43</c:v>
                </c:pt>
                <c:pt idx="8">
                  <c:v>4</c:v>
                </c:pt>
                <c:pt idx="9">
                  <c:v>24</c:v>
                </c:pt>
                <c:pt idx="10">
                  <c:v>43</c:v>
                </c:pt>
                <c:pt idx="11">
                  <c:v>32</c:v>
                </c:pt>
                <c:pt idx="12">
                  <c:v>18</c:v>
                </c:pt>
                <c:pt idx="13">
                  <c:v>18</c:v>
                </c:pt>
                <c:pt idx="14">
                  <c:v>62</c:v>
                </c:pt>
                <c:pt idx="15">
                  <c:v>36</c:v>
                </c:pt>
                <c:pt idx="16">
                  <c:v>40</c:v>
                </c:pt>
                <c:pt idx="17">
                  <c:v>33</c:v>
                </c:pt>
                <c:pt idx="18">
                  <c:v>17</c:v>
                </c:pt>
                <c:pt idx="19">
                  <c:v>54</c:v>
                </c:pt>
                <c:pt idx="20">
                  <c:v>69</c:v>
                </c:pt>
                <c:pt idx="21">
                  <c:v>58</c:v>
                </c:pt>
                <c:pt idx="22">
                  <c:v>61</c:v>
                </c:pt>
                <c:pt idx="23">
                  <c:v>59</c:v>
                </c:pt>
                <c:pt idx="24">
                  <c:v>64</c:v>
                </c:pt>
                <c:pt idx="25">
                  <c:v>21</c:v>
                </c:pt>
                <c:pt idx="26">
                  <c:v>49</c:v>
                </c:pt>
                <c:pt idx="27">
                  <c:v>42</c:v>
                </c:pt>
                <c:pt idx="28">
                  <c:v>50</c:v>
                </c:pt>
                <c:pt idx="29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4664"/>
        <c:axId val="930735640"/>
        <c:axId val="913260976"/>
      </c:bar3DChart>
      <c:catAx>
        <c:axId val="9307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564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5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4664"/>
        <c:crosses val="autoZero"/>
        <c:crossBetween val="between"/>
      </c:valAx>
      <c:serAx>
        <c:axId val="91326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564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'Okt17'!$C$3:$AG$3</c:f>
              <c:numCache>
                <c:formatCode>0.0</c:formatCode>
                <c:ptCount val="31"/>
                <c:pt idx="0">
                  <c:v>13.196</c:v>
                </c:pt>
                <c:pt idx="1">
                  <c:v>6.61</c:v>
                </c:pt>
                <c:pt idx="2">
                  <c:v>12.788</c:v>
                </c:pt>
                <c:pt idx="3">
                  <c:v>9.0190000000000001</c:v>
                </c:pt>
                <c:pt idx="4">
                  <c:v>9.5280000000000005</c:v>
                </c:pt>
                <c:pt idx="5">
                  <c:v>11.907999999999999</c:v>
                </c:pt>
                <c:pt idx="6">
                  <c:v>11.023</c:v>
                </c:pt>
                <c:pt idx="7">
                  <c:v>10.837999999999999</c:v>
                </c:pt>
                <c:pt idx="8">
                  <c:v>10.89</c:v>
                </c:pt>
                <c:pt idx="9">
                  <c:v>9.2370000000000001</c:v>
                </c:pt>
                <c:pt idx="10">
                  <c:v>9.1329999999999991</c:v>
                </c:pt>
                <c:pt idx="11">
                  <c:v>10.223000000000001</c:v>
                </c:pt>
                <c:pt idx="12">
                  <c:v>8.9659999999999993</c:v>
                </c:pt>
                <c:pt idx="13">
                  <c:v>9.0340000000000007</c:v>
                </c:pt>
                <c:pt idx="14">
                  <c:v>8.9359999999999999</c:v>
                </c:pt>
                <c:pt idx="15">
                  <c:v>8.9640000000000004</c:v>
                </c:pt>
                <c:pt idx="16">
                  <c:v>9.0020000000000007</c:v>
                </c:pt>
                <c:pt idx="17">
                  <c:v>8.8019999999999996</c:v>
                </c:pt>
                <c:pt idx="18">
                  <c:v>8.4039999999999999</c:v>
                </c:pt>
                <c:pt idx="19">
                  <c:v>10.287000000000001</c:v>
                </c:pt>
                <c:pt idx="20">
                  <c:v>8.1560000000000006</c:v>
                </c:pt>
                <c:pt idx="21">
                  <c:v>11.48</c:v>
                </c:pt>
                <c:pt idx="22">
                  <c:v>10.33</c:v>
                </c:pt>
                <c:pt idx="23">
                  <c:v>9.1069999999999993</c:v>
                </c:pt>
                <c:pt idx="24">
                  <c:v>8.7710000000000008</c:v>
                </c:pt>
                <c:pt idx="25">
                  <c:v>8.8689999999999998</c:v>
                </c:pt>
                <c:pt idx="26">
                  <c:v>6.5220000000000002</c:v>
                </c:pt>
                <c:pt idx="27">
                  <c:v>9.6639999999999997</c:v>
                </c:pt>
                <c:pt idx="28">
                  <c:v>2.6160000000000001</c:v>
                </c:pt>
                <c:pt idx="29">
                  <c:v>10.336</c:v>
                </c:pt>
                <c:pt idx="30">
                  <c:v>8.7609999999999992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'Okt17'!$C$4:$AG$4</c:f>
              <c:numCache>
                <c:formatCode>0.0</c:formatCode>
                <c:ptCount val="31"/>
                <c:pt idx="0">
                  <c:v>37</c:v>
                </c:pt>
                <c:pt idx="1">
                  <c:v>14</c:v>
                </c:pt>
                <c:pt idx="2">
                  <c:v>25</c:v>
                </c:pt>
                <c:pt idx="3">
                  <c:v>34</c:v>
                </c:pt>
                <c:pt idx="4">
                  <c:v>64</c:v>
                </c:pt>
                <c:pt idx="5">
                  <c:v>38</c:v>
                </c:pt>
                <c:pt idx="6">
                  <c:v>56</c:v>
                </c:pt>
                <c:pt idx="7">
                  <c:v>24</c:v>
                </c:pt>
                <c:pt idx="8">
                  <c:v>34</c:v>
                </c:pt>
                <c:pt idx="9">
                  <c:v>54</c:v>
                </c:pt>
                <c:pt idx="10">
                  <c:v>58</c:v>
                </c:pt>
                <c:pt idx="11">
                  <c:v>42</c:v>
                </c:pt>
                <c:pt idx="12">
                  <c:v>56</c:v>
                </c:pt>
                <c:pt idx="13">
                  <c:v>55</c:v>
                </c:pt>
                <c:pt idx="14">
                  <c:v>55</c:v>
                </c:pt>
                <c:pt idx="15">
                  <c:v>55</c:v>
                </c:pt>
                <c:pt idx="16">
                  <c:v>54</c:v>
                </c:pt>
                <c:pt idx="17">
                  <c:v>52</c:v>
                </c:pt>
                <c:pt idx="18">
                  <c:v>47</c:v>
                </c:pt>
                <c:pt idx="19">
                  <c:v>18</c:v>
                </c:pt>
                <c:pt idx="20">
                  <c:v>26</c:v>
                </c:pt>
                <c:pt idx="21">
                  <c:v>19</c:v>
                </c:pt>
                <c:pt idx="22">
                  <c:v>7</c:v>
                </c:pt>
                <c:pt idx="23">
                  <c:v>46</c:v>
                </c:pt>
                <c:pt idx="24">
                  <c:v>48</c:v>
                </c:pt>
                <c:pt idx="25">
                  <c:v>42</c:v>
                </c:pt>
                <c:pt idx="26">
                  <c:v>9</c:v>
                </c:pt>
                <c:pt idx="27">
                  <c:v>38</c:v>
                </c:pt>
                <c:pt idx="28">
                  <c:v>3</c:v>
                </c:pt>
                <c:pt idx="29">
                  <c:v>26</c:v>
                </c:pt>
                <c:pt idx="30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8976"/>
        <c:axId val="930729368"/>
        <c:axId val="913268184"/>
      </c:bar3DChart>
      <c:catAx>
        <c:axId val="93072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93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29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8976"/>
        <c:crosses val="autoZero"/>
        <c:crossBetween val="between"/>
      </c:valAx>
      <c:serAx>
        <c:axId val="91326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293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2017</a:t>
            </a:r>
          </a:p>
        </c:rich>
      </c:tx>
      <c:layout>
        <c:manualLayout>
          <c:xMode val="edge"/>
          <c:yMode val="edge"/>
          <c:x val="0.3365383904476729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'Nov17'!$C$3:$AG$3</c:f>
              <c:numCache>
                <c:formatCode>0.0</c:formatCode>
                <c:ptCount val="31"/>
                <c:pt idx="0">
                  <c:v>8.6959999999999997</c:v>
                </c:pt>
                <c:pt idx="1">
                  <c:v>8.3460000000000001</c:v>
                </c:pt>
                <c:pt idx="2">
                  <c:v>8.4649999999999999</c:v>
                </c:pt>
                <c:pt idx="3">
                  <c:v>9.4149999999999991</c:v>
                </c:pt>
                <c:pt idx="4">
                  <c:v>0.54200000000000004</c:v>
                </c:pt>
                <c:pt idx="5">
                  <c:v>4.5979999999999999</c:v>
                </c:pt>
                <c:pt idx="6">
                  <c:v>1.663</c:v>
                </c:pt>
                <c:pt idx="7">
                  <c:v>2.1669999999999998</c:v>
                </c:pt>
                <c:pt idx="8">
                  <c:v>1.75</c:v>
                </c:pt>
                <c:pt idx="9">
                  <c:v>2.1309999999999998</c:v>
                </c:pt>
                <c:pt idx="10">
                  <c:v>1.56</c:v>
                </c:pt>
                <c:pt idx="11">
                  <c:v>9.7479999999999993</c:v>
                </c:pt>
                <c:pt idx="12">
                  <c:v>3.617</c:v>
                </c:pt>
                <c:pt idx="13">
                  <c:v>8.7270000000000003</c:v>
                </c:pt>
                <c:pt idx="14">
                  <c:v>7.93</c:v>
                </c:pt>
                <c:pt idx="15">
                  <c:v>1.5589999999999999</c:v>
                </c:pt>
                <c:pt idx="16">
                  <c:v>7.4829999999999997</c:v>
                </c:pt>
                <c:pt idx="17">
                  <c:v>0.96699999999999997</c:v>
                </c:pt>
                <c:pt idx="18">
                  <c:v>6.6219999999999999</c:v>
                </c:pt>
                <c:pt idx="19">
                  <c:v>7.53</c:v>
                </c:pt>
                <c:pt idx="20">
                  <c:v>6.8250000000000002</c:v>
                </c:pt>
                <c:pt idx="21">
                  <c:v>7.2350000000000003</c:v>
                </c:pt>
                <c:pt idx="22">
                  <c:v>5.6050000000000004</c:v>
                </c:pt>
                <c:pt idx="23">
                  <c:v>6.6630000000000003</c:v>
                </c:pt>
                <c:pt idx="24">
                  <c:v>3.7010000000000001</c:v>
                </c:pt>
                <c:pt idx="25">
                  <c:v>3.6909999999999998</c:v>
                </c:pt>
                <c:pt idx="26">
                  <c:v>7.2229999999999999</c:v>
                </c:pt>
                <c:pt idx="27">
                  <c:v>2.3290000000000002</c:v>
                </c:pt>
                <c:pt idx="28">
                  <c:v>5.5030000000000001</c:v>
                </c:pt>
                <c:pt idx="29">
                  <c:v>0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'Nov17'!$C$8:$AG$8</c:f>
              <c:numCache>
                <c:formatCode>General</c:formatCode>
                <c:ptCount val="31"/>
                <c:pt idx="0">
                  <c:v>42</c:v>
                </c:pt>
                <c:pt idx="1">
                  <c:v>25</c:v>
                </c:pt>
                <c:pt idx="2">
                  <c:v>45</c:v>
                </c:pt>
                <c:pt idx="3">
                  <c:v>23</c:v>
                </c:pt>
                <c:pt idx="4">
                  <c:v>2</c:v>
                </c:pt>
                <c:pt idx="5">
                  <c:v>10</c:v>
                </c:pt>
                <c:pt idx="6">
                  <c:v>5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11</c:v>
                </c:pt>
                <c:pt idx="12">
                  <c:v>6</c:v>
                </c:pt>
                <c:pt idx="13">
                  <c:v>35</c:v>
                </c:pt>
                <c:pt idx="14">
                  <c:v>37</c:v>
                </c:pt>
                <c:pt idx="15">
                  <c:v>6</c:v>
                </c:pt>
                <c:pt idx="16">
                  <c:v>28</c:v>
                </c:pt>
                <c:pt idx="17">
                  <c:v>4</c:v>
                </c:pt>
                <c:pt idx="18">
                  <c:v>8</c:v>
                </c:pt>
                <c:pt idx="19">
                  <c:v>20</c:v>
                </c:pt>
                <c:pt idx="20">
                  <c:v>21</c:v>
                </c:pt>
                <c:pt idx="21">
                  <c:v>31</c:v>
                </c:pt>
                <c:pt idx="22">
                  <c:v>17</c:v>
                </c:pt>
                <c:pt idx="23">
                  <c:v>21</c:v>
                </c:pt>
                <c:pt idx="24">
                  <c:v>3</c:v>
                </c:pt>
                <c:pt idx="25">
                  <c:v>9</c:v>
                </c:pt>
                <c:pt idx="26">
                  <c:v>26</c:v>
                </c:pt>
                <c:pt idx="27">
                  <c:v>10</c:v>
                </c:pt>
                <c:pt idx="28">
                  <c:v>8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30152"/>
        <c:axId val="930732112"/>
        <c:axId val="913258432"/>
      </c:bar3DChart>
      <c:catAx>
        <c:axId val="930730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21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0152"/>
        <c:crosses val="autoZero"/>
        <c:crossBetween val="between"/>
      </c:valAx>
      <c:serAx>
        <c:axId val="91325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211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1052631578948"/>
          <c:y val="0.51462636103314829"/>
          <c:w val="0.14677538917716826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2017</a:t>
            </a:r>
          </a:p>
        </c:rich>
      </c:tx>
      <c:layout>
        <c:manualLayout>
          <c:xMode val="edge"/>
          <c:yMode val="edge"/>
          <c:x val="0.3365384283072882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'Dez17'!$C$3:$AG$3</c:f>
              <c:numCache>
                <c:formatCode>0.0</c:formatCode>
                <c:ptCount val="31"/>
                <c:pt idx="0">
                  <c:v>0.503</c:v>
                </c:pt>
                <c:pt idx="1">
                  <c:v>2.456</c:v>
                </c:pt>
                <c:pt idx="2">
                  <c:v>2.5329999999999999</c:v>
                </c:pt>
                <c:pt idx="3">
                  <c:v>3.0310000000000001</c:v>
                </c:pt>
                <c:pt idx="4">
                  <c:v>4.9850000000000003</c:v>
                </c:pt>
                <c:pt idx="5">
                  <c:v>0.84599999999999997</c:v>
                </c:pt>
                <c:pt idx="6">
                  <c:v>1.157</c:v>
                </c:pt>
                <c:pt idx="7">
                  <c:v>4.4509999999999996</c:v>
                </c:pt>
                <c:pt idx="8">
                  <c:v>5.0000000000000001E-3</c:v>
                </c:pt>
                <c:pt idx="9">
                  <c:v>0</c:v>
                </c:pt>
                <c:pt idx="10">
                  <c:v>0</c:v>
                </c:pt>
                <c:pt idx="11">
                  <c:v>2.7829999999999999</c:v>
                </c:pt>
                <c:pt idx="12">
                  <c:v>5.1150000000000002</c:v>
                </c:pt>
                <c:pt idx="13">
                  <c:v>0.91100000000000003</c:v>
                </c:pt>
                <c:pt idx="14">
                  <c:v>5.819</c:v>
                </c:pt>
                <c:pt idx="15">
                  <c:v>0.624</c:v>
                </c:pt>
                <c:pt idx="16">
                  <c:v>2.8010000000000002</c:v>
                </c:pt>
                <c:pt idx="17">
                  <c:v>2E-3</c:v>
                </c:pt>
                <c:pt idx="18">
                  <c:v>7.4999999999999997E-2</c:v>
                </c:pt>
                <c:pt idx="19">
                  <c:v>4.6280000000000001</c:v>
                </c:pt>
                <c:pt idx="20">
                  <c:v>4.5919999999999996</c:v>
                </c:pt>
                <c:pt idx="21">
                  <c:v>3.411</c:v>
                </c:pt>
                <c:pt idx="22">
                  <c:v>2.64</c:v>
                </c:pt>
                <c:pt idx="23">
                  <c:v>0.82399999999999995</c:v>
                </c:pt>
                <c:pt idx="24">
                  <c:v>1.542</c:v>
                </c:pt>
                <c:pt idx="25">
                  <c:v>3.1059999999999999</c:v>
                </c:pt>
                <c:pt idx="26">
                  <c:v>0.60399999999999998</c:v>
                </c:pt>
                <c:pt idx="27">
                  <c:v>6.3479999999999999</c:v>
                </c:pt>
                <c:pt idx="28">
                  <c:v>4.2380000000000004</c:v>
                </c:pt>
                <c:pt idx="29">
                  <c:v>0.77200000000000002</c:v>
                </c:pt>
                <c:pt idx="30">
                  <c:v>5.4530000000000003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'Dez17'!$C$8:$AG$8</c:f>
              <c:numCache>
                <c:formatCode>General</c:formatCode>
                <c:ptCount val="31"/>
                <c:pt idx="0">
                  <c:v>1</c:v>
                </c:pt>
                <c:pt idx="1">
                  <c:v>4</c:v>
                </c:pt>
                <c:pt idx="2">
                  <c:v>16</c:v>
                </c:pt>
                <c:pt idx="3">
                  <c:v>5</c:v>
                </c:pt>
                <c:pt idx="4">
                  <c:v>22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15</c:v>
                </c:pt>
                <c:pt idx="13">
                  <c:v>2</c:v>
                </c:pt>
                <c:pt idx="14">
                  <c:v>18</c:v>
                </c:pt>
                <c:pt idx="15">
                  <c:v>2</c:v>
                </c:pt>
                <c:pt idx="16">
                  <c:v>6</c:v>
                </c:pt>
                <c:pt idx="17">
                  <c:v>0</c:v>
                </c:pt>
                <c:pt idx="18">
                  <c:v>1</c:v>
                </c:pt>
                <c:pt idx="19">
                  <c:v>10</c:v>
                </c:pt>
                <c:pt idx="20">
                  <c:v>17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4</c:v>
                </c:pt>
                <c:pt idx="25">
                  <c:v>5</c:v>
                </c:pt>
                <c:pt idx="26">
                  <c:v>2</c:v>
                </c:pt>
                <c:pt idx="27">
                  <c:v>13</c:v>
                </c:pt>
                <c:pt idx="28">
                  <c:v>12</c:v>
                </c:pt>
                <c:pt idx="29">
                  <c:v>2</c:v>
                </c:pt>
                <c:pt idx="30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27016"/>
        <c:axId val="930739560"/>
        <c:axId val="913264792"/>
      </c:bar3DChart>
      <c:catAx>
        <c:axId val="93072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956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9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27016"/>
        <c:crosses val="autoZero"/>
        <c:crossBetween val="between"/>
      </c:valAx>
      <c:serAx>
        <c:axId val="9132647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956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272176749669281"/>
          <c:y val="0.51462636103314829"/>
          <c:w val="0.1448428172886582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2018</a:t>
            </a:r>
          </a:p>
        </c:rich>
      </c:tx>
      <c:layout>
        <c:manualLayout>
          <c:xMode val="edge"/>
          <c:yMode val="edge"/>
          <c:x val="0.3365384315832924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'Jan18'!$C$3:$AG$3</c:f>
              <c:numCache>
                <c:formatCode>0.0</c:formatCode>
                <c:ptCount val="31"/>
                <c:pt idx="0">
                  <c:v>5.524</c:v>
                </c:pt>
                <c:pt idx="1">
                  <c:v>5.3470000000000004</c:v>
                </c:pt>
                <c:pt idx="2">
                  <c:v>5.5430000000000001</c:v>
                </c:pt>
                <c:pt idx="3">
                  <c:v>2.077</c:v>
                </c:pt>
                <c:pt idx="4">
                  <c:v>8.0690000000000008</c:v>
                </c:pt>
                <c:pt idx="5">
                  <c:v>5.9690000000000003</c:v>
                </c:pt>
                <c:pt idx="6">
                  <c:v>1.754</c:v>
                </c:pt>
                <c:pt idx="7">
                  <c:v>5.1180000000000003</c:v>
                </c:pt>
                <c:pt idx="8">
                  <c:v>5.16</c:v>
                </c:pt>
                <c:pt idx="9">
                  <c:v>5.9379999999999997</c:v>
                </c:pt>
                <c:pt idx="10">
                  <c:v>2.8969999999999998</c:v>
                </c:pt>
                <c:pt idx="11">
                  <c:v>1.5169999999999999</c:v>
                </c:pt>
                <c:pt idx="12">
                  <c:v>5.8819999999999997</c:v>
                </c:pt>
                <c:pt idx="13">
                  <c:v>1.706</c:v>
                </c:pt>
                <c:pt idx="14">
                  <c:v>6.5430000000000001</c:v>
                </c:pt>
                <c:pt idx="15">
                  <c:v>8.16</c:v>
                </c:pt>
                <c:pt idx="16">
                  <c:v>8.093</c:v>
                </c:pt>
                <c:pt idx="17">
                  <c:v>2.4809999999999999</c:v>
                </c:pt>
                <c:pt idx="18">
                  <c:v>7.3979999999999997</c:v>
                </c:pt>
                <c:pt idx="19">
                  <c:v>4.13</c:v>
                </c:pt>
                <c:pt idx="20">
                  <c:v>0.83399999999999996</c:v>
                </c:pt>
                <c:pt idx="21">
                  <c:v>1.1479999999999999</c:v>
                </c:pt>
                <c:pt idx="22">
                  <c:v>2.3170000000000002</c:v>
                </c:pt>
                <c:pt idx="23">
                  <c:v>7.5490000000000004</c:v>
                </c:pt>
                <c:pt idx="24">
                  <c:v>6.9249999999999998</c:v>
                </c:pt>
                <c:pt idx="25">
                  <c:v>4.5860000000000003</c:v>
                </c:pt>
                <c:pt idx="26">
                  <c:v>5.9269999999999996</c:v>
                </c:pt>
                <c:pt idx="28">
                  <c:v>8.5</c:v>
                </c:pt>
                <c:pt idx="29">
                  <c:v>4.7969999999999997</c:v>
                </c:pt>
                <c:pt idx="30">
                  <c:v>9.89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'Jan18'!$C$8:$AG$8</c:f>
              <c:numCache>
                <c:formatCode>General</c:formatCode>
                <c:ptCount val="31"/>
                <c:pt idx="0">
                  <c:v>18</c:v>
                </c:pt>
                <c:pt idx="1">
                  <c:v>9</c:v>
                </c:pt>
                <c:pt idx="2">
                  <c:v>3</c:v>
                </c:pt>
                <c:pt idx="3">
                  <c:v>3</c:v>
                </c:pt>
                <c:pt idx="4">
                  <c:v>13</c:v>
                </c:pt>
                <c:pt idx="5">
                  <c:v>20</c:v>
                </c:pt>
                <c:pt idx="6">
                  <c:v>4</c:v>
                </c:pt>
                <c:pt idx="7">
                  <c:v>8</c:v>
                </c:pt>
                <c:pt idx="8">
                  <c:v>11</c:v>
                </c:pt>
                <c:pt idx="9">
                  <c:v>13</c:v>
                </c:pt>
                <c:pt idx="10">
                  <c:v>11</c:v>
                </c:pt>
                <c:pt idx="11">
                  <c:v>4</c:v>
                </c:pt>
                <c:pt idx="12">
                  <c:v>25</c:v>
                </c:pt>
                <c:pt idx="13">
                  <c:v>6</c:v>
                </c:pt>
                <c:pt idx="14">
                  <c:v>15</c:v>
                </c:pt>
                <c:pt idx="15">
                  <c:v>18</c:v>
                </c:pt>
                <c:pt idx="16">
                  <c:v>10</c:v>
                </c:pt>
                <c:pt idx="17">
                  <c:v>3</c:v>
                </c:pt>
                <c:pt idx="18">
                  <c:v>12</c:v>
                </c:pt>
                <c:pt idx="19">
                  <c:v>10</c:v>
                </c:pt>
                <c:pt idx="20">
                  <c:v>3</c:v>
                </c:pt>
                <c:pt idx="21">
                  <c:v>2</c:v>
                </c:pt>
                <c:pt idx="22">
                  <c:v>9</c:v>
                </c:pt>
                <c:pt idx="23">
                  <c:v>34</c:v>
                </c:pt>
                <c:pt idx="24">
                  <c:v>21</c:v>
                </c:pt>
                <c:pt idx="25">
                  <c:v>11</c:v>
                </c:pt>
                <c:pt idx="26">
                  <c:v>7</c:v>
                </c:pt>
                <c:pt idx="27">
                  <c:v>29</c:v>
                </c:pt>
                <c:pt idx="28">
                  <c:v>41</c:v>
                </c:pt>
                <c:pt idx="29">
                  <c:v>11</c:v>
                </c:pt>
                <c:pt idx="3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47008"/>
        <c:axId val="930736032"/>
        <c:axId val="913273272"/>
      </c:bar3DChart>
      <c:catAx>
        <c:axId val="93074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60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7008"/>
        <c:crosses val="autoZero"/>
        <c:crossBetween val="between"/>
      </c:valAx>
      <c:serAx>
        <c:axId val="913273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603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2018</a:t>
            </a:r>
          </a:p>
        </c:rich>
      </c:tx>
      <c:layout>
        <c:manualLayout>
          <c:xMode val="edge"/>
          <c:yMode val="edge"/>
          <c:x val="0.3365384315832924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'Feb18'!$C$3:$AG$3</c:f>
              <c:numCache>
                <c:formatCode>0.0</c:formatCode>
                <c:ptCount val="31"/>
                <c:pt idx="0">
                  <c:v>1.9550000000000001</c:v>
                </c:pt>
                <c:pt idx="1">
                  <c:v>9.9269999999999996</c:v>
                </c:pt>
                <c:pt idx="2">
                  <c:v>11.53</c:v>
                </c:pt>
                <c:pt idx="3">
                  <c:v>5.8769999999999998</c:v>
                </c:pt>
                <c:pt idx="4">
                  <c:v>6.1859999999999999</c:v>
                </c:pt>
                <c:pt idx="5">
                  <c:v>9.8520000000000003</c:v>
                </c:pt>
                <c:pt idx="6">
                  <c:v>0.83899999999999997</c:v>
                </c:pt>
                <c:pt idx="7">
                  <c:v>7.1189999999999998</c:v>
                </c:pt>
                <c:pt idx="8">
                  <c:v>2.169</c:v>
                </c:pt>
                <c:pt idx="9">
                  <c:v>4.726</c:v>
                </c:pt>
                <c:pt idx="10">
                  <c:v>0.33300000000000002</c:v>
                </c:pt>
                <c:pt idx="11">
                  <c:v>11.057</c:v>
                </c:pt>
                <c:pt idx="12">
                  <c:v>10.019</c:v>
                </c:pt>
                <c:pt idx="13">
                  <c:v>12.943</c:v>
                </c:pt>
                <c:pt idx="14">
                  <c:v>1.702</c:v>
                </c:pt>
                <c:pt idx="15">
                  <c:v>3.39</c:v>
                </c:pt>
                <c:pt idx="16">
                  <c:v>1.9079999999999999</c:v>
                </c:pt>
                <c:pt idx="17">
                  <c:v>3.6120000000000001</c:v>
                </c:pt>
                <c:pt idx="18">
                  <c:v>2.8879999999999999</c:v>
                </c:pt>
                <c:pt idx="19">
                  <c:v>10.917</c:v>
                </c:pt>
                <c:pt idx="20">
                  <c:v>10.73</c:v>
                </c:pt>
                <c:pt idx="21">
                  <c:v>1.8879999999999999</c:v>
                </c:pt>
                <c:pt idx="22">
                  <c:v>2.1560000000000001</c:v>
                </c:pt>
                <c:pt idx="23">
                  <c:v>1.5880000000000001</c:v>
                </c:pt>
                <c:pt idx="24">
                  <c:v>9.1170000000000009</c:v>
                </c:pt>
                <c:pt idx="25">
                  <c:v>11.66</c:v>
                </c:pt>
                <c:pt idx="26">
                  <c:v>10.866</c:v>
                </c:pt>
                <c:pt idx="27">
                  <c:v>11.111000000000001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'Feb18'!$C$8:$AG$8</c:f>
              <c:numCache>
                <c:formatCode>General</c:formatCode>
                <c:ptCount val="31"/>
                <c:pt idx="0">
                  <c:v>6</c:v>
                </c:pt>
                <c:pt idx="1">
                  <c:v>43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31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8.66</c:v>
                </c:pt>
                <c:pt idx="10">
                  <c:v>0.14000000000000001</c:v>
                </c:pt>
                <c:pt idx="11">
                  <c:v>22.4</c:v>
                </c:pt>
                <c:pt idx="12">
                  <c:v>54.9</c:v>
                </c:pt>
                <c:pt idx="13">
                  <c:v>41.2</c:v>
                </c:pt>
                <c:pt idx="14">
                  <c:v>5.34</c:v>
                </c:pt>
                <c:pt idx="15">
                  <c:v>9.64</c:v>
                </c:pt>
                <c:pt idx="16">
                  <c:v>5.33</c:v>
                </c:pt>
                <c:pt idx="17">
                  <c:v>8</c:v>
                </c:pt>
                <c:pt idx="18">
                  <c:v>12.04</c:v>
                </c:pt>
                <c:pt idx="19">
                  <c:v>29.67</c:v>
                </c:pt>
                <c:pt idx="20">
                  <c:v>25</c:v>
                </c:pt>
                <c:pt idx="21">
                  <c:v>6</c:v>
                </c:pt>
                <c:pt idx="22">
                  <c:v>7.72</c:v>
                </c:pt>
                <c:pt idx="23">
                  <c:v>7.79</c:v>
                </c:pt>
                <c:pt idx="24">
                  <c:v>18.61</c:v>
                </c:pt>
                <c:pt idx="25">
                  <c:v>59.56</c:v>
                </c:pt>
                <c:pt idx="26">
                  <c:v>33.299999999999997</c:v>
                </c:pt>
                <c:pt idx="27">
                  <c:v>48.38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43480"/>
        <c:axId val="930742696"/>
        <c:axId val="913272848"/>
      </c:bar3DChart>
      <c:catAx>
        <c:axId val="930743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269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4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3480"/>
        <c:crosses val="autoZero"/>
        <c:crossBetween val="between"/>
      </c:valAx>
      <c:serAx>
        <c:axId val="91327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426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2018</a:t>
            </a:r>
          </a:p>
        </c:rich>
      </c:tx>
      <c:layout>
        <c:manualLayout>
          <c:xMode val="edge"/>
          <c:yMode val="edge"/>
          <c:x val="0.3365384315832924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'Mar18'!$C$3:$AG$3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0.39300000000000002</c:v>
                </c:pt>
                <c:pt idx="3">
                  <c:v>9.0280000000000005</c:v>
                </c:pt>
                <c:pt idx="4">
                  <c:v>10.034000000000001</c:v>
                </c:pt>
                <c:pt idx="5">
                  <c:v>8.2859999999999996</c:v>
                </c:pt>
                <c:pt idx="6">
                  <c:v>12.337999999999999</c:v>
                </c:pt>
                <c:pt idx="7">
                  <c:v>13.968999999999999</c:v>
                </c:pt>
                <c:pt idx="8">
                  <c:v>11.651</c:v>
                </c:pt>
                <c:pt idx="9">
                  <c:v>10.468</c:v>
                </c:pt>
                <c:pt idx="10">
                  <c:v>2.2690000000000001</c:v>
                </c:pt>
                <c:pt idx="11">
                  <c:v>14</c:v>
                </c:pt>
                <c:pt idx="12">
                  <c:v>1.883</c:v>
                </c:pt>
                <c:pt idx="13">
                  <c:v>13.551</c:v>
                </c:pt>
                <c:pt idx="14">
                  <c:v>12.36</c:v>
                </c:pt>
                <c:pt idx="15">
                  <c:v>14.477</c:v>
                </c:pt>
                <c:pt idx="16">
                  <c:v>2.355</c:v>
                </c:pt>
                <c:pt idx="17">
                  <c:v>2.2029999999999998</c:v>
                </c:pt>
                <c:pt idx="18">
                  <c:v>5.1639999999999997</c:v>
                </c:pt>
                <c:pt idx="19">
                  <c:v>12.129</c:v>
                </c:pt>
                <c:pt idx="20">
                  <c:v>14.108000000000001</c:v>
                </c:pt>
                <c:pt idx="21">
                  <c:v>13.779</c:v>
                </c:pt>
                <c:pt idx="22">
                  <c:v>12.154</c:v>
                </c:pt>
                <c:pt idx="23">
                  <c:v>10.699</c:v>
                </c:pt>
                <c:pt idx="24">
                  <c:v>11.867000000000001</c:v>
                </c:pt>
                <c:pt idx="25">
                  <c:v>12.319000000000001</c:v>
                </c:pt>
                <c:pt idx="26">
                  <c:v>12.093</c:v>
                </c:pt>
                <c:pt idx="27">
                  <c:v>5.8289999999999997</c:v>
                </c:pt>
                <c:pt idx="28">
                  <c:v>14.566000000000001</c:v>
                </c:pt>
                <c:pt idx="29">
                  <c:v>12.401</c:v>
                </c:pt>
                <c:pt idx="30">
                  <c:v>10.398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'Mar18'!$C$8:$AG$8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1.81</c:v>
                </c:pt>
                <c:pt idx="3">
                  <c:v>30.14</c:v>
                </c:pt>
                <c:pt idx="4">
                  <c:v>51.75</c:v>
                </c:pt>
                <c:pt idx="5">
                  <c:v>17.82</c:v>
                </c:pt>
                <c:pt idx="6">
                  <c:v>44.73</c:v>
                </c:pt>
                <c:pt idx="7">
                  <c:v>64.180000000000007</c:v>
                </c:pt>
                <c:pt idx="8">
                  <c:v>31.39</c:v>
                </c:pt>
                <c:pt idx="9">
                  <c:v>21.1</c:v>
                </c:pt>
                <c:pt idx="10">
                  <c:v>7.4</c:v>
                </c:pt>
                <c:pt idx="11">
                  <c:v>33.94</c:v>
                </c:pt>
                <c:pt idx="12">
                  <c:v>9.6300000000000008</c:v>
                </c:pt>
                <c:pt idx="13">
                  <c:v>66.81</c:v>
                </c:pt>
                <c:pt idx="14">
                  <c:v>21.72</c:v>
                </c:pt>
                <c:pt idx="15">
                  <c:v>41.27</c:v>
                </c:pt>
                <c:pt idx="16">
                  <c:v>10.1</c:v>
                </c:pt>
                <c:pt idx="17">
                  <c:v>16.88</c:v>
                </c:pt>
                <c:pt idx="18">
                  <c:v>25.19</c:v>
                </c:pt>
                <c:pt idx="19">
                  <c:v>27.21</c:v>
                </c:pt>
                <c:pt idx="20">
                  <c:v>59.09</c:v>
                </c:pt>
                <c:pt idx="21">
                  <c:v>58.9</c:v>
                </c:pt>
                <c:pt idx="22">
                  <c:v>60.69</c:v>
                </c:pt>
                <c:pt idx="23">
                  <c:v>76.12</c:v>
                </c:pt>
                <c:pt idx="24">
                  <c:v>45.99</c:v>
                </c:pt>
                <c:pt idx="25">
                  <c:v>15.8</c:v>
                </c:pt>
                <c:pt idx="26">
                  <c:v>31.27</c:v>
                </c:pt>
                <c:pt idx="27">
                  <c:v>25.09</c:v>
                </c:pt>
                <c:pt idx="28">
                  <c:v>17.5</c:v>
                </c:pt>
                <c:pt idx="29">
                  <c:v>49.51</c:v>
                </c:pt>
                <c:pt idx="30">
                  <c:v>23.8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42304"/>
        <c:axId val="930736424"/>
        <c:axId val="913270304"/>
      </c:bar3DChart>
      <c:catAx>
        <c:axId val="93074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64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6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2304"/>
        <c:crosses val="autoZero"/>
        <c:crossBetween val="between"/>
      </c:valAx>
      <c:serAx>
        <c:axId val="91327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642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2018</a:t>
            </a:r>
          </a:p>
        </c:rich>
      </c:tx>
      <c:layout>
        <c:manualLayout>
          <c:xMode val="edge"/>
          <c:yMode val="edge"/>
          <c:x val="0.3365384315832924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'Apr18'!$C$3:$AG$3</c:f>
              <c:numCache>
                <c:formatCode>0.0</c:formatCode>
                <c:ptCount val="31"/>
                <c:pt idx="0">
                  <c:v>13.063000000000001</c:v>
                </c:pt>
                <c:pt idx="1">
                  <c:v>11.878</c:v>
                </c:pt>
                <c:pt idx="2">
                  <c:v>12.212</c:v>
                </c:pt>
                <c:pt idx="3">
                  <c:v>12.48</c:v>
                </c:pt>
                <c:pt idx="4">
                  <c:v>14.766999999999999</c:v>
                </c:pt>
                <c:pt idx="5">
                  <c:v>10.670999999999999</c:v>
                </c:pt>
                <c:pt idx="6">
                  <c:v>13.183999999999999</c:v>
                </c:pt>
                <c:pt idx="7">
                  <c:v>10.289</c:v>
                </c:pt>
                <c:pt idx="8">
                  <c:v>13.989000000000001</c:v>
                </c:pt>
                <c:pt idx="9">
                  <c:v>13.324999999999999</c:v>
                </c:pt>
                <c:pt idx="10">
                  <c:v>12.167</c:v>
                </c:pt>
                <c:pt idx="11">
                  <c:v>10.754</c:v>
                </c:pt>
                <c:pt idx="12">
                  <c:v>14.148999999999999</c:v>
                </c:pt>
                <c:pt idx="13">
                  <c:v>12.33</c:v>
                </c:pt>
                <c:pt idx="14">
                  <c:v>12.407999999999999</c:v>
                </c:pt>
                <c:pt idx="15">
                  <c:v>12.827999999999999</c:v>
                </c:pt>
                <c:pt idx="16">
                  <c:v>11.849</c:v>
                </c:pt>
                <c:pt idx="17">
                  <c:v>10.359</c:v>
                </c:pt>
                <c:pt idx="18">
                  <c:v>10.119999999999999</c:v>
                </c:pt>
                <c:pt idx="19">
                  <c:v>10.603</c:v>
                </c:pt>
                <c:pt idx="20">
                  <c:v>10.004</c:v>
                </c:pt>
                <c:pt idx="21">
                  <c:v>10.976000000000001</c:v>
                </c:pt>
                <c:pt idx="22">
                  <c:v>13.09</c:v>
                </c:pt>
                <c:pt idx="23">
                  <c:v>11.331</c:v>
                </c:pt>
                <c:pt idx="24">
                  <c:v>11.595000000000001</c:v>
                </c:pt>
                <c:pt idx="25">
                  <c:v>12.204000000000001</c:v>
                </c:pt>
                <c:pt idx="26">
                  <c:v>10.362</c:v>
                </c:pt>
                <c:pt idx="27">
                  <c:v>11.544</c:v>
                </c:pt>
                <c:pt idx="28">
                  <c:v>11.298</c:v>
                </c:pt>
                <c:pt idx="29">
                  <c:v>14.231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'Apr18'!$C$8:$AG$8</c:f>
              <c:numCache>
                <c:formatCode>General</c:formatCode>
                <c:ptCount val="31"/>
                <c:pt idx="0">
                  <c:v>26.57</c:v>
                </c:pt>
                <c:pt idx="1">
                  <c:v>54.87</c:v>
                </c:pt>
                <c:pt idx="2">
                  <c:v>45.74</c:v>
                </c:pt>
                <c:pt idx="3">
                  <c:v>49.66</c:v>
                </c:pt>
                <c:pt idx="4">
                  <c:v>53.47</c:v>
                </c:pt>
                <c:pt idx="5">
                  <c:v>77.05</c:v>
                </c:pt>
                <c:pt idx="6">
                  <c:v>72.2</c:v>
                </c:pt>
                <c:pt idx="7">
                  <c:v>61.16</c:v>
                </c:pt>
                <c:pt idx="8">
                  <c:v>37.64</c:v>
                </c:pt>
                <c:pt idx="9">
                  <c:v>33.75</c:v>
                </c:pt>
                <c:pt idx="10">
                  <c:v>58.64</c:v>
                </c:pt>
                <c:pt idx="11">
                  <c:v>74.510000000000005</c:v>
                </c:pt>
                <c:pt idx="12">
                  <c:v>48.99</c:v>
                </c:pt>
                <c:pt idx="13">
                  <c:v>65.819999999999993</c:v>
                </c:pt>
                <c:pt idx="14">
                  <c:v>48.92</c:v>
                </c:pt>
                <c:pt idx="15">
                  <c:v>31.47</c:v>
                </c:pt>
                <c:pt idx="16">
                  <c:v>76.39</c:v>
                </c:pt>
                <c:pt idx="17">
                  <c:v>77.73</c:v>
                </c:pt>
                <c:pt idx="18">
                  <c:v>76.98</c:v>
                </c:pt>
                <c:pt idx="19">
                  <c:v>74.959999999999994</c:v>
                </c:pt>
                <c:pt idx="20">
                  <c:v>75.89</c:v>
                </c:pt>
                <c:pt idx="21">
                  <c:v>73.739999999999995</c:v>
                </c:pt>
                <c:pt idx="22">
                  <c:v>46.16</c:v>
                </c:pt>
                <c:pt idx="23">
                  <c:v>77.03</c:v>
                </c:pt>
                <c:pt idx="24">
                  <c:v>74.099999999999994</c:v>
                </c:pt>
                <c:pt idx="25">
                  <c:v>26.09</c:v>
                </c:pt>
                <c:pt idx="26">
                  <c:v>79.33</c:v>
                </c:pt>
                <c:pt idx="27">
                  <c:v>70.23</c:v>
                </c:pt>
                <c:pt idx="28">
                  <c:v>66.86</c:v>
                </c:pt>
                <c:pt idx="29">
                  <c:v>57.99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38384"/>
        <c:axId val="930743088"/>
        <c:axId val="913271152"/>
      </c:bar3DChart>
      <c:catAx>
        <c:axId val="93073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308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4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8384"/>
        <c:crosses val="autoZero"/>
        <c:crossBetween val="between"/>
      </c:valAx>
      <c:serAx>
        <c:axId val="91327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4308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2018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'Mai18'!$C$3:$AG$3</c:f>
              <c:numCache>
                <c:formatCode>0.0</c:formatCode>
                <c:ptCount val="31"/>
                <c:pt idx="0">
                  <c:v>9.5809999999999995</c:v>
                </c:pt>
                <c:pt idx="1">
                  <c:v>14.456</c:v>
                </c:pt>
                <c:pt idx="2">
                  <c:v>1.8939999999999999</c:v>
                </c:pt>
                <c:pt idx="3">
                  <c:v>13.612</c:v>
                </c:pt>
                <c:pt idx="4">
                  <c:v>12.179</c:v>
                </c:pt>
                <c:pt idx="5">
                  <c:v>9.9410000000000007</c:v>
                </c:pt>
                <c:pt idx="6">
                  <c:v>10.005000000000001</c:v>
                </c:pt>
                <c:pt idx="7">
                  <c:v>10.097</c:v>
                </c:pt>
                <c:pt idx="8">
                  <c:v>11.257999999999999</c:v>
                </c:pt>
                <c:pt idx="9">
                  <c:v>0.106</c:v>
                </c:pt>
                <c:pt idx="10">
                  <c:v>10.311999999999999</c:v>
                </c:pt>
                <c:pt idx="11">
                  <c:v>10.225</c:v>
                </c:pt>
                <c:pt idx="12">
                  <c:v>1.4359999999999999</c:v>
                </c:pt>
                <c:pt idx="13">
                  <c:v>14.534000000000001</c:v>
                </c:pt>
                <c:pt idx="14">
                  <c:v>13.821999999999999</c:v>
                </c:pt>
                <c:pt idx="15">
                  <c:v>12.654999999999999</c:v>
                </c:pt>
                <c:pt idx="16">
                  <c:v>14.52</c:v>
                </c:pt>
                <c:pt idx="17">
                  <c:v>10.855</c:v>
                </c:pt>
                <c:pt idx="18">
                  <c:v>11.324999999999999</c:v>
                </c:pt>
                <c:pt idx="19">
                  <c:v>12.423999999999999</c:v>
                </c:pt>
                <c:pt idx="20">
                  <c:v>14.673</c:v>
                </c:pt>
                <c:pt idx="21">
                  <c:v>11.234</c:v>
                </c:pt>
                <c:pt idx="22">
                  <c:v>14.48</c:v>
                </c:pt>
                <c:pt idx="23">
                  <c:v>13.823</c:v>
                </c:pt>
                <c:pt idx="24">
                  <c:v>11.396000000000001</c:v>
                </c:pt>
                <c:pt idx="25">
                  <c:v>10.840999999999999</c:v>
                </c:pt>
                <c:pt idx="26">
                  <c:v>11.728</c:v>
                </c:pt>
                <c:pt idx="27">
                  <c:v>13.59</c:v>
                </c:pt>
                <c:pt idx="28">
                  <c:v>14.446</c:v>
                </c:pt>
                <c:pt idx="29">
                  <c:v>12.081</c:v>
                </c:pt>
                <c:pt idx="30">
                  <c:v>12.406000000000001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'Mai18'!$C$8:$AG$8</c:f>
              <c:numCache>
                <c:formatCode>General</c:formatCode>
                <c:ptCount val="31"/>
                <c:pt idx="0">
                  <c:v>39.54</c:v>
                </c:pt>
                <c:pt idx="1">
                  <c:v>27.44</c:v>
                </c:pt>
                <c:pt idx="2">
                  <c:v>8.42</c:v>
                </c:pt>
                <c:pt idx="3">
                  <c:v>27.22</c:v>
                </c:pt>
                <c:pt idx="4">
                  <c:v>64.900000000000006</c:v>
                </c:pt>
                <c:pt idx="5">
                  <c:v>75.53</c:v>
                </c:pt>
                <c:pt idx="6">
                  <c:v>70.02</c:v>
                </c:pt>
                <c:pt idx="7">
                  <c:v>75.98</c:v>
                </c:pt>
                <c:pt idx="8">
                  <c:v>66.13</c:v>
                </c:pt>
                <c:pt idx="9">
                  <c:v>0.05</c:v>
                </c:pt>
                <c:pt idx="10">
                  <c:v>80.05</c:v>
                </c:pt>
                <c:pt idx="11">
                  <c:v>74.989999999999995</c:v>
                </c:pt>
                <c:pt idx="12">
                  <c:v>7.17</c:v>
                </c:pt>
                <c:pt idx="13">
                  <c:v>41.27</c:v>
                </c:pt>
                <c:pt idx="14">
                  <c:v>28.13</c:v>
                </c:pt>
                <c:pt idx="15">
                  <c:v>29.68</c:v>
                </c:pt>
                <c:pt idx="16">
                  <c:v>46.67</c:v>
                </c:pt>
                <c:pt idx="17">
                  <c:v>81.56</c:v>
                </c:pt>
                <c:pt idx="18">
                  <c:v>59.02</c:v>
                </c:pt>
                <c:pt idx="19">
                  <c:v>66.28</c:v>
                </c:pt>
                <c:pt idx="20">
                  <c:v>66.959999999999994</c:v>
                </c:pt>
                <c:pt idx="21">
                  <c:v>69.25</c:v>
                </c:pt>
                <c:pt idx="22">
                  <c:v>52.5</c:v>
                </c:pt>
                <c:pt idx="23">
                  <c:v>59.36</c:v>
                </c:pt>
                <c:pt idx="24">
                  <c:v>78.19</c:v>
                </c:pt>
                <c:pt idx="25">
                  <c:v>63.3</c:v>
                </c:pt>
                <c:pt idx="26">
                  <c:v>47.74</c:v>
                </c:pt>
                <c:pt idx="27">
                  <c:v>62.37</c:v>
                </c:pt>
                <c:pt idx="28">
                  <c:v>39.83</c:v>
                </c:pt>
                <c:pt idx="29">
                  <c:v>66.09</c:v>
                </c:pt>
                <c:pt idx="30">
                  <c:v>57.01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41912"/>
        <c:axId val="930737208"/>
        <c:axId val="913270728"/>
      </c:bar3DChart>
      <c:catAx>
        <c:axId val="93074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720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7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1912"/>
        <c:crosses val="autoZero"/>
        <c:crossBetween val="between"/>
      </c:valAx>
      <c:serAx>
        <c:axId val="9132707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720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'Mar13'!$A$3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'Mar13'!$C$3:$AG$3</c:f>
              <c:numCache>
                <c:formatCode>0.0</c:formatCode>
                <c:ptCount val="31"/>
                <c:pt idx="0">
                  <c:v>10</c:v>
                </c:pt>
                <c:pt idx="1">
                  <c:v>3.839</c:v>
                </c:pt>
                <c:pt idx="3">
                  <c:v>10</c:v>
                </c:pt>
                <c:pt idx="4">
                  <c:v>10</c:v>
                </c:pt>
                <c:pt idx="5">
                  <c:v>9.8350000000000009</c:v>
                </c:pt>
                <c:pt idx="6">
                  <c:v>10</c:v>
                </c:pt>
                <c:pt idx="7">
                  <c:v>9.0890000000000004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2.16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5.5250000000000004</c:v>
                </c:pt>
                <c:pt idx="17">
                  <c:v>2.0649999999999999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2.8679999999999999</c:v>
                </c:pt>
                <c:pt idx="24">
                  <c:v>2.6890000000000001</c:v>
                </c:pt>
                <c:pt idx="25">
                  <c:v>2.903</c:v>
                </c:pt>
                <c:pt idx="26">
                  <c:v>10</c:v>
                </c:pt>
                <c:pt idx="27">
                  <c:v>3.121</c:v>
                </c:pt>
                <c:pt idx="28">
                  <c:v>5.774</c:v>
                </c:pt>
                <c:pt idx="29">
                  <c:v>2.1440000000000001</c:v>
                </c:pt>
                <c:pt idx="30">
                  <c:v>7.5289999999999999</c:v>
                </c:pt>
              </c:numCache>
            </c:numRef>
          </c:val>
        </c:ser>
        <c:ser>
          <c:idx val="0"/>
          <c:order val="1"/>
          <c:tx>
            <c:strRef>
              <c:f>'Mar13'!$A$4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'Mar13'!$C$4:$AG$4</c:f>
              <c:numCache>
                <c:formatCode>0.0</c:formatCode>
                <c:ptCount val="31"/>
                <c:pt idx="0">
                  <c:v>56.7</c:v>
                </c:pt>
                <c:pt idx="1">
                  <c:v>19.7</c:v>
                </c:pt>
                <c:pt idx="2">
                  <c:v>52</c:v>
                </c:pt>
                <c:pt idx="3">
                  <c:v>45.6</c:v>
                </c:pt>
                <c:pt idx="4">
                  <c:v>31.6</c:v>
                </c:pt>
                <c:pt idx="5">
                  <c:v>18.2</c:v>
                </c:pt>
                <c:pt idx="6">
                  <c:v>30.2</c:v>
                </c:pt>
                <c:pt idx="7">
                  <c:v>23.6</c:v>
                </c:pt>
                <c:pt idx="8">
                  <c:v>44.3</c:v>
                </c:pt>
                <c:pt idx="9">
                  <c:v>41.6</c:v>
                </c:pt>
                <c:pt idx="10">
                  <c:v>34.5</c:v>
                </c:pt>
                <c:pt idx="11">
                  <c:v>28.3</c:v>
                </c:pt>
                <c:pt idx="12">
                  <c:v>9.4</c:v>
                </c:pt>
                <c:pt idx="13">
                  <c:v>41.7</c:v>
                </c:pt>
                <c:pt idx="14">
                  <c:v>54.4</c:v>
                </c:pt>
                <c:pt idx="15">
                  <c:v>64.3</c:v>
                </c:pt>
                <c:pt idx="16">
                  <c:v>19.100000000000001</c:v>
                </c:pt>
                <c:pt idx="17">
                  <c:v>6.7</c:v>
                </c:pt>
                <c:pt idx="18">
                  <c:v>62.1</c:v>
                </c:pt>
                <c:pt idx="19">
                  <c:v>37.9</c:v>
                </c:pt>
                <c:pt idx="20">
                  <c:v>49.6</c:v>
                </c:pt>
                <c:pt idx="21">
                  <c:v>68.099999999999994</c:v>
                </c:pt>
                <c:pt idx="22">
                  <c:v>27.7</c:v>
                </c:pt>
                <c:pt idx="23">
                  <c:v>11.7</c:v>
                </c:pt>
                <c:pt idx="24">
                  <c:v>14.1</c:v>
                </c:pt>
                <c:pt idx="25">
                  <c:v>14.5</c:v>
                </c:pt>
                <c:pt idx="26">
                  <c:v>41.2</c:v>
                </c:pt>
                <c:pt idx="27">
                  <c:v>13.2</c:v>
                </c:pt>
                <c:pt idx="28">
                  <c:v>15.7</c:v>
                </c:pt>
                <c:pt idx="29">
                  <c:v>8.3000000000000007</c:v>
                </c:pt>
                <c:pt idx="30">
                  <c:v>15.9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17896"/>
        <c:axId val="895718288"/>
        <c:axId val="913200344"/>
      </c:bar3DChart>
      <c:catAx>
        <c:axId val="89571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1828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1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17896"/>
        <c:crosses val="autoZero"/>
        <c:crossBetween val="between"/>
      </c:valAx>
      <c:serAx>
        <c:axId val="913200344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1828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2018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'Jun18'!$C$3:$AG$3</c:f>
              <c:numCache>
                <c:formatCode>0.0</c:formatCode>
                <c:ptCount val="31"/>
                <c:pt idx="0">
                  <c:v>14.077</c:v>
                </c:pt>
                <c:pt idx="1">
                  <c:v>10.182</c:v>
                </c:pt>
                <c:pt idx="2">
                  <c:v>11.574</c:v>
                </c:pt>
                <c:pt idx="3">
                  <c:v>10.016</c:v>
                </c:pt>
                <c:pt idx="4">
                  <c:v>13.614000000000001</c:v>
                </c:pt>
                <c:pt idx="5">
                  <c:v>13.702999999999999</c:v>
                </c:pt>
                <c:pt idx="6">
                  <c:v>13.105</c:v>
                </c:pt>
                <c:pt idx="7">
                  <c:v>12.326000000000001</c:v>
                </c:pt>
                <c:pt idx="8">
                  <c:v>13.973000000000001</c:v>
                </c:pt>
                <c:pt idx="9">
                  <c:v>12.824999999999999</c:v>
                </c:pt>
                <c:pt idx="10">
                  <c:v>9.8409999999999993</c:v>
                </c:pt>
                <c:pt idx="11">
                  <c:v>6.5620000000000003</c:v>
                </c:pt>
                <c:pt idx="12">
                  <c:v>4.0780000000000003</c:v>
                </c:pt>
                <c:pt idx="13">
                  <c:v>13.068</c:v>
                </c:pt>
                <c:pt idx="14">
                  <c:v>12.71</c:v>
                </c:pt>
                <c:pt idx="15">
                  <c:v>10.186</c:v>
                </c:pt>
                <c:pt idx="16">
                  <c:v>13.564</c:v>
                </c:pt>
                <c:pt idx="17">
                  <c:v>12.712</c:v>
                </c:pt>
                <c:pt idx="18">
                  <c:v>9.9239999999999995</c:v>
                </c:pt>
                <c:pt idx="19">
                  <c:v>9.4239999999999995</c:v>
                </c:pt>
                <c:pt idx="20">
                  <c:v>11.212</c:v>
                </c:pt>
                <c:pt idx="21">
                  <c:v>10.672000000000001</c:v>
                </c:pt>
                <c:pt idx="22">
                  <c:v>10.119999999999999</c:v>
                </c:pt>
                <c:pt idx="23">
                  <c:v>13.311</c:v>
                </c:pt>
                <c:pt idx="24">
                  <c:v>11.840999999999999</c:v>
                </c:pt>
                <c:pt idx="25">
                  <c:v>10.003</c:v>
                </c:pt>
                <c:pt idx="26">
                  <c:v>12.577</c:v>
                </c:pt>
                <c:pt idx="27">
                  <c:v>12.456</c:v>
                </c:pt>
                <c:pt idx="28">
                  <c:v>12.276</c:v>
                </c:pt>
                <c:pt idx="29">
                  <c:v>9.4160000000000004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'Jun18'!$C$8:$AG$8</c:f>
              <c:numCache>
                <c:formatCode>General</c:formatCode>
                <c:ptCount val="31"/>
                <c:pt idx="0">
                  <c:v>55.98</c:v>
                </c:pt>
                <c:pt idx="1">
                  <c:v>78.62</c:v>
                </c:pt>
                <c:pt idx="2">
                  <c:v>60.77</c:v>
                </c:pt>
                <c:pt idx="3">
                  <c:v>45.46</c:v>
                </c:pt>
                <c:pt idx="4">
                  <c:v>68.430000000000007</c:v>
                </c:pt>
                <c:pt idx="5">
                  <c:v>56.73</c:v>
                </c:pt>
                <c:pt idx="6">
                  <c:v>56.54</c:v>
                </c:pt>
                <c:pt idx="7">
                  <c:v>30.84</c:v>
                </c:pt>
                <c:pt idx="8">
                  <c:v>62.55</c:v>
                </c:pt>
                <c:pt idx="9">
                  <c:v>51.56</c:v>
                </c:pt>
                <c:pt idx="10">
                  <c:v>28.44</c:v>
                </c:pt>
                <c:pt idx="11">
                  <c:v>21.57</c:v>
                </c:pt>
                <c:pt idx="12">
                  <c:v>17.64</c:v>
                </c:pt>
                <c:pt idx="13">
                  <c:v>78.77</c:v>
                </c:pt>
                <c:pt idx="14">
                  <c:v>74.48</c:v>
                </c:pt>
                <c:pt idx="15">
                  <c:v>75.92</c:v>
                </c:pt>
                <c:pt idx="16">
                  <c:v>51.02</c:v>
                </c:pt>
                <c:pt idx="17">
                  <c:v>69.23</c:v>
                </c:pt>
                <c:pt idx="18">
                  <c:v>77.510000000000005</c:v>
                </c:pt>
                <c:pt idx="19">
                  <c:v>75.41</c:v>
                </c:pt>
                <c:pt idx="20">
                  <c:v>74.69</c:v>
                </c:pt>
                <c:pt idx="21">
                  <c:v>77.180000000000007</c:v>
                </c:pt>
                <c:pt idx="22">
                  <c:v>80.150000000000006</c:v>
                </c:pt>
                <c:pt idx="23">
                  <c:v>61.39</c:v>
                </c:pt>
                <c:pt idx="24">
                  <c:v>77.63</c:v>
                </c:pt>
                <c:pt idx="25">
                  <c:v>78.62</c:v>
                </c:pt>
                <c:pt idx="26">
                  <c:v>72.84</c:v>
                </c:pt>
                <c:pt idx="27">
                  <c:v>77.069999999999993</c:v>
                </c:pt>
                <c:pt idx="28">
                  <c:v>72.06</c:v>
                </c:pt>
                <c:pt idx="29">
                  <c:v>73.87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40736"/>
        <c:axId val="930736816"/>
        <c:axId val="913269456"/>
      </c:bar3DChart>
      <c:catAx>
        <c:axId val="93074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68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0736"/>
        <c:crosses val="autoZero"/>
        <c:crossBetween val="between"/>
      </c:valAx>
      <c:serAx>
        <c:axId val="91326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681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2018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'Jul18'!$C$3:$AG$3</c:f>
              <c:numCache>
                <c:formatCode>0.0</c:formatCode>
                <c:ptCount val="31"/>
                <c:pt idx="0">
                  <c:v>9.3030000000000008</c:v>
                </c:pt>
                <c:pt idx="1">
                  <c:v>9.2550000000000008</c:v>
                </c:pt>
                <c:pt idx="2">
                  <c:v>9.8680000000000003</c:v>
                </c:pt>
                <c:pt idx="3">
                  <c:v>11.551</c:v>
                </c:pt>
                <c:pt idx="4">
                  <c:v>12.199</c:v>
                </c:pt>
                <c:pt idx="5">
                  <c:v>12.317</c:v>
                </c:pt>
                <c:pt idx="6">
                  <c:v>11.05</c:v>
                </c:pt>
                <c:pt idx="7">
                  <c:v>10.301</c:v>
                </c:pt>
                <c:pt idx="8">
                  <c:v>9.8089999999999993</c:v>
                </c:pt>
                <c:pt idx="9">
                  <c:v>13.071999999999999</c:v>
                </c:pt>
                <c:pt idx="10">
                  <c:v>13.105</c:v>
                </c:pt>
                <c:pt idx="11">
                  <c:v>10.571999999999999</c:v>
                </c:pt>
                <c:pt idx="12">
                  <c:v>9.6980000000000004</c:v>
                </c:pt>
                <c:pt idx="13">
                  <c:v>10.795</c:v>
                </c:pt>
                <c:pt idx="14">
                  <c:v>12.784000000000001</c:v>
                </c:pt>
                <c:pt idx="15">
                  <c:v>9.6359999999999992</c:v>
                </c:pt>
                <c:pt idx="16">
                  <c:v>12.659000000000001</c:v>
                </c:pt>
                <c:pt idx="17">
                  <c:v>9.5809999999999995</c:v>
                </c:pt>
                <c:pt idx="18">
                  <c:v>10.241</c:v>
                </c:pt>
                <c:pt idx="19">
                  <c:v>11.24</c:v>
                </c:pt>
                <c:pt idx="20">
                  <c:v>5.9829999999999997</c:v>
                </c:pt>
                <c:pt idx="21">
                  <c:v>14.138999999999999</c:v>
                </c:pt>
                <c:pt idx="22">
                  <c:v>11.478999999999999</c:v>
                </c:pt>
                <c:pt idx="23">
                  <c:v>11.536</c:v>
                </c:pt>
                <c:pt idx="24">
                  <c:v>10.592000000000001</c:v>
                </c:pt>
                <c:pt idx="25">
                  <c:v>9.8179999999999996</c:v>
                </c:pt>
                <c:pt idx="26">
                  <c:v>9.9139999999999997</c:v>
                </c:pt>
                <c:pt idx="27">
                  <c:v>5.0590000000000002</c:v>
                </c:pt>
                <c:pt idx="28">
                  <c:v>9.5109999999999992</c:v>
                </c:pt>
                <c:pt idx="29">
                  <c:v>9.3510000000000009</c:v>
                </c:pt>
                <c:pt idx="30">
                  <c:v>11.263999999999999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'Jul18'!$C$8:$AG$8</c:f>
              <c:numCache>
                <c:formatCode>General</c:formatCode>
                <c:ptCount val="31"/>
                <c:pt idx="0">
                  <c:v>73.14</c:v>
                </c:pt>
                <c:pt idx="1">
                  <c:v>71.23</c:v>
                </c:pt>
                <c:pt idx="2">
                  <c:v>37.56</c:v>
                </c:pt>
                <c:pt idx="3">
                  <c:v>70.650000000000006</c:v>
                </c:pt>
                <c:pt idx="4">
                  <c:v>21.23</c:v>
                </c:pt>
                <c:pt idx="5">
                  <c:v>24.31</c:v>
                </c:pt>
                <c:pt idx="6">
                  <c:v>76.52</c:v>
                </c:pt>
                <c:pt idx="7">
                  <c:v>76.95</c:v>
                </c:pt>
                <c:pt idx="8">
                  <c:v>76.58</c:v>
                </c:pt>
                <c:pt idx="9">
                  <c:v>56.2</c:v>
                </c:pt>
                <c:pt idx="10">
                  <c:v>69.47</c:v>
                </c:pt>
                <c:pt idx="11">
                  <c:v>73.010000000000005</c:v>
                </c:pt>
                <c:pt idx="12">
                  <c:v>74.48</c:v>
                </c:pt>
                <c:pt idx="13">
                  <c:v>63.81</c:v>
                </c:pt>
                <c:pt idx="14">
                  <c:v>70.92</c:v>
                </c:pt>
                <c:pt idx="15">
                  <c:v>75.5</c:v>
                </c:pt>
                <c:pt idx="16">
                  <c:v>63</c:v>
                </c:pt>
                <c:pt idx="17">
                  <c:v>75</c:v>
                </c:pt>
                <c:pt idx="18">
                  <c:v>67</c:v>
                </c:pt>
                <c:pt idx="19">
                  <c:v>54</c:v>
                </c:pt>
                <c:pt idx="20">
                  <c:v>24</c:v>
                </c:pt>
                <c:pt idx="21">
                  <c:v>55</c:v>
                </c:pt>
                <c:pt idx="22">
                  <c:v>53</c:v>
                </c:pt>
                <c:pt idx="23">
                  <c:v>64.86</c:v>
                </c:pt>
                <c:pt idx="24">
                  <c:v>47.55</c:v>
                </c:pt>
                <c:pt idx="25">
                  <c:v>74.84</c:v>
                </c:pt>
                <c:pt idx="26">
                  <c:v>74.28</c:v>
                </c:pt>
                <c:pt idx="27">
                  <c:v>15.71</c:v>
                </c:pt>
                <c:pt idx="28">
                  <c:v>73.489999999999995</c:v>
                </c:pt>
                <c:pt idx="29">
                  <c:v>72.430000000000007</c:v>
                </c:pt>
                <c:pt idx="30">
                  <c:v>68.98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38776"/>
        <c:axId val="930741520"/>
        <c:axId val="913016328"/>
      </c:bar3DChart>
      <c:catAx>
        <c:axId val="93073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152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4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8776"/>
        <c:crosses val="autoZero"/>
        <c:crossBetween val="between"/>
      </c:valAx>
      <c:serAx>
        <c:axId val="9130163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4152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2018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'Aug18'!$C$3:$AG$3</c:f>
              <c:numCache>
                <c:formatCode>0.0</c:formatCode>
                <c:ptCount val="31"/>
                <c:pt idx="0">
                  <c:v>9.8059999999999992</c:v>
                </c:pt>
                <c:pt idx="1">
                  <c:v>10.737</c:v>
                </c:pt>
                <c:pt idx="2">
                  <c:v>9.2100000000000009</c:v>
                </c:pt>
                <c:pt idx="3">
                  <c:v>9.9</c:v>
                </c:pt>
                <c:pt idx="4">
                  <c:v>9.5340000000000007</c:v>
                </c:pt>
                <c:pt idx="5">
                  <c:v>9.0809999999999995</c:v>
                </c:pt>
                <c:pt idx="6">
                  <c:v>11.449</c:v>
                </c:pt>
                <c:pt idx="7">
                  <c:v>12.236000000000001</c:v>
                </c:pt>
                <c:pt idx="8">
                  <c:v>12.175000000000001</c:v>
                </c:pt>
                <c:pt idx="9">
                  <c:v>13.693</c:v>
                </c:pt>
                <c:pt idx="10">
                  <c:v>11.148999999999999</c:v>
                </c:pt>
                <c:pt idx="11">
                  <c:v>9.68</c:v>
                </c:pt>
                <c:pt idx="12">
                  <c:v>10.776</c:v>
                </c:pt>
                <c:pt idx="13">
                  <c:v>14.478</c:v>
                </c:pt>
                <c:pt idx="14">
                  <c:v>10.561</c:v>
                </c:pt>
                <c:pt idx="15">
                  <c:v>9.6319999999999997</c:v>
                </c:pt>
                <c:pt idx="16">
                  <c:v>10.167</c:v>
                </c:pt>
                <c:pt idx="17">
                  <c:v>11.292999999999999</c:v>
                </c:pt>
                <c:pt idx="18">
                  <c:v>10.172000000000001</c:v>
                </c:pt>
                <c:pt idx="19">
                  <c:v>9.2840000000000007</c:v>
                </c:pt>
                <c:pt idx="20">
                  <c:v>9.2710000000000008</c:v>
                </c:pt>
                <c:pt idx="21">
                  <c:v>9.1549999999999994</c:v>
                </c:pt>
                <c:pt idx="22">
                  <c:v>12.106</c:v>
                </c:pt>
                <c:pt idx="23">
                  <c:v>11.169</c:v>
                </c:pt>
                <c:pt idx="24">
                  <c:v>1.85</c:v>
                </c:pt>
                <c:pt idx="25">
                  <c:v>13.032999999999999</c:v>
                </c:pt>
                <c:pt idx="26">
                  <c:v>13.065</c:v>
                </c:pt>
                <c:pt idx="27">
                  <c:v>9.4209999999999994</c:v>
                </c:pt>
                <c:pt idx="28">
                  <c:v>11.577999999999999</c:v>
                </c:pt>
                <c:pt idx="29">
                  <c:v>5.875</c:v>
                </c:pt>
                <c:pt idx="30">
                  <c:v>3.9049999999999998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'Aug18'!$C$8:$AG$8</c:f>
              <c:numCache>
                <c:formatCode>General</c:formatCode>
                <c:ptCount val="31"/>
                <c:pt idx="0">
                  <c:v>47</c:v>
                </c:pt>
                <c:pt idx="1">
                  <c:v>66.97</c:v>
                </c:pt>
                <c:pt idx="2">
                  <c:v>70.430000000000007</c:v>
                </c:pt>
                <c:pt idx="3">
                  <c:v>63.61</c:v>
                </c:pt>
                <c:pt idx="4">
                  <c:v>71.25</c:v>
                </c:pt>
                <c:pt idx="5">
                  <c:v>59.05</c:v>
                </c:pt>
                <c:pt idx="6">
                  <c:v>56.85</c:v>
                </c:pt>
                <c:pt idx="7">
                  <c:v>38.57</c:v>
                </c:pt>
                <c:pt idx="8">
                  <c:v>44.31</c:v>
                </c:pt>
                <c:pt idx="9">
                  <c:v>52.1</c:v>
                </c:pt>
                <c:pt idx="10">
                  <c:v>69.84</c:v>
                </c:pt>
                <c:pt idx="11">
                  <c:v>73.819999999999993</c:v>
                </c:pt>
                <c:pt idx="12">
                  <c:v>35.770000000000003</c:v>
                </c:pt>
                <c:pt idx="13">
                  <c:v>35.29</c:v>
                </c:pt>
                <c:pt idx="14">
                  <c:v>74.06</c:v>
                </c:pt>
                <c:pt idx="15">
                  <c:v>72.260000000000005</c:v>
                </c:pt>
                <c:pt idx="16">
                  <c:v>43.07</c:v>
                </c:pt>
                <c:pt idx="17">
                  <c:v>55.75</c:v>
                </c:pt>
                <c:pt idx="18">
                  <c:v>70.209999999999994</c:v>
                </c:pt>
                <c:pt idx="19">
                  <c:v>69.86</c:v>
                </c:pt>
                <c:pt idx="20">
                  <c:v>71.03</c:v>
                </c:pt>
                <c:pt idx="21">
                  <c:v>62.84</c:v>
                </c:pt>
                <c:pt idx="22">
                  <c:v>59.36</c:v>
                </c:pt>
                <c:pt idx="23">
                  <c:v>38.42</c:v>
                </c:pt>
                <c:pt idx="24">
                  <c:v>8.41</c:v>
                </c:pt>
                <c:pt idx="25">
                  <c:v>67.17</c:v>
                </c:pt>
                <c:pt idx="26">
                  <c:v>69.760000000000005</c:v>
                </c:pt>
                <c:pt idx="27">
                  <c:v>68.150000000000006</c:v>
                </c:pt>
                <c:pt idx="28">
                  <c:v>46.37</c:v>
                </c:pt>
                <c:pt idx="29">
                  <c:v>10.59</c:v>
                </c:pt>
                <c:pt idx="30">
                  <c:v>11.18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44264"/>
        <c:axId val="930739952"/>
        <c:axId val="913015480"/>
      </c:bar3DChart>
      <c:catAx>
        <c:axId val="93074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3995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3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4264"/>
        <c:crosses val="autoZero"/>
        <c:crossBetween val="between"/>
      </c:valAx>
      <c:serAx>
        <c:axId val="913015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3995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2018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'Sep18'!$C$3:$AG$3</c:f>
              <c:numCache>
                <c:formatCode>0.0</c:formatCode>
                <c:ptCount val="31"/>
                <c:pt idx="0">
                  <c:v>2.8159999999999998</c:v>
                </c:pt>
                <c:pt idx="1">
                  <c:v>13.597</c:v>
                </c:pt>
                <c:pt idx="2">
                  <c:v>12.865</c:v>
                </c:pt>
                <c:pt idx="3">
                  <c:v>9.6709999999999994</c:v>
                </c:pt>
                <c:pt idx="4">
                  <c:v>9.5250000000000004</c:v>
                </c:pt>
                <c:pt idx="5">
                  <c:v>11.170999999999999</c:v>
                </c:pt>
                <c:pt idx="6">
                  <c:v>12.166</c:v>
                </c:pt>
                <c:pt idx="7">
                  <c:v>10.093</c:v>
                </c:pt>
                <c:pt idx="8">
                  <c:v>9.4719999999999995</c:v>
                </c:pt>
                <c:pt idx="9">
                  <c:v>9.6639999999999997</c:v>
                </c:pt>
                <c:pt idx="10">
                  <c:v>9.4130000000000003</c:v>
                </c:pt>
                <c:pt idx="11">
                  <c:v>10.781000000000001</c:v>
                </c:pt>
                <c:pt idx="12">
                  <c:v>11.518000000000001</c:v>
                </c:pt>
                <c:pt idx="13">
                  <c:v>12.367000000000001</c:v>
                </c:pt>
                <c:pt idx="14">
                  <c:v>11.948</c:v>
                </c:pt>
                <c:pt idx="15">
                  <c:v>9.9719999999999995</c:v>
                </c:pt>
                <c:pt idx="16">
                  <c:v>9.2530000000000001</c:v>
                </c:pt>
                <c:pt idx="17">
                  <c:v>9.1449999999999996</c:v>
                </c:pt>
                <c:pt idx="18">
                  <c:v>9.0380000000000003</c:v>
                </c:pt>
                <c:pt idx="19">
                  <c:v>9.0220000000000002</c:v>
                </c:pt>
                <c:pt idx="20">
                  <c:v>11.853</c:v>
                </c:pt>
                <c:pt idx="21">
                  <c:v>11.42</c:v>
                </c:pt>
                <c:pt idx="22">
                  <c:v>12.548999999999999</c:v>
                </c:pt>
                <c:pt idx="23">
                  <c:v>14.009</c:v>
                </c:pt>
                <c:pt idx="24">
                  <c:v>9.8870000000000005</c:v>
                </c:pt>
                <c:pt idx="25">
                  <c:v>9.5850000000000009</c:v>
                </c:pt>
                <c:pt idx="26">
                  <c:v>9.39</c:v>
                </c:pt>
                <c:pt idx="27">
                  <c:v>9.2059999999999995</c:v>
                </c:pt>
                <c:pt idx="28">
                  <c:v>6.6879999999999997</c:v>
                </c:pt>
                <c:pt idx="29">
                  <c:v>10.109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'Sep18'!$C$8:$AG$8</c:f>
              <c:numCache>
                <c:formatCode>General</c:formatCode>
                <c:ptCount val="31"/>
                <c:pt idx="0">
                  <c:v>12.01</c:v>
                </c:pt>
                <c:pt idx="1">
                  <c:v>21.54</c:v>
                </c:pt>
                <c:pt idx="2">
                  <c:v>30.39</c:v>
                </c:pt>
                <c:pt idx="3">
                  <c:v>69.62</c:v>
                </c:pt>
                <c:pt idx="4">
                  <c:v>67.67</c:v>
                </c:pt>
                <c:pt idx="5">
                  <c:v>20.78</c:v>
                </c:pt>
                <c:pt idx="6">
                  <c:v>42.14</c:v>
                </c:pt>
                <c:pt idx="7">
                  <c:v>69.19</c:v>
                </c:pt>
                <c:pt idx="8">
                  <c:v>68.45</c:v>
                </c:pt>
                <c:pt idx="9">
                  <c:v>63.99</c:v>
                </c:pt>
                <c:pt idx="10">
                  <c:v>67.69</c:v>
                </c:pt>
                <c:pt idx="11">
                  <c:v>64.459999999999994</c:v>
                </c:pt>
                <c:pt idx="12">
                  <c:v>46.75</c:v>
                </c:pt>
                <c:pt idx="13">
                  <c:v>30.26</c:v>
                </c:pt>
                <c:pt idx="14">
                  <c:v>55.52</c:v>
                </c:pt>
                <c:pt idx="15">
                  <c:v>49.25</c:v>
                </c:pt>
                <c:pt idx="16">
                  <c:v>65.33</c:v>
                </c:pt>
                <c:pt idx="17">
                  <c:v>59.45</c:v>
                </c:pt>
                <c:pt idx="18">
                  <c:v>60.86</c:v>
                </c:pt>
                <c:pt idx="19">
                  <c:v>62.64</c:v>
                </c:pt>
                <c:pt idx="20">
                  <c:v>33.619999999999997</c:v>
                </c:pt>
                <c:pt idx="21">
                  <c:v>53.49</c:v>
                </c:pt>
                <c:pt idx="22">
                  <c:v>45.37</c:v>
                </c:pt>
                <c:pt idx="23">
                  <c:v>47.83</c:v>
                </c:pt>
                <c:pt idx="24">
                  <c:v>68.52</c:v>
                </c:pt>
                <c:pt idx="25">
                  <c:v>64.260000000000005</c:v>
                </c:pt>
                <c:pt idx="26">
                  <c:v>63.55</c:v>
                </c:pt>
                <c:pt idx="27">
                  <c:v>61.94</c:v>
                </c:pt>
                <c:pt idx="28">
                  <c:v>26.79</c:v>
                </c:pt>
                <c:pt idx="29">
                  <c:v>43.73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41128"/>
        <c:axId val="930740344"/>
        <c:axId val="913018024"/>
      </c:bar3DChart>
      <c:catAx>
        <c:axId val="93074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03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40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1128"/>
        <c:crosses val="autoZero"/>
        <c:crossBetween val="between"/>
      </c:valAx>
      <c:serAx>
        <c:axId val="9130180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4034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2018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'Okt18'!$C$3:$AG$3</c:f>
              <c:numCache>
                <c:formatCode>0.0</c:formatCode>
                <c:ptCount val="31"/>
                <c:pt idx="0">
                  <c:v>8.2059999999999995</c:v>
                </c:pt>
                <c:pt idx="1">
                  <c:v>12.981999999999999</c:v>
                </c:pt>
                <c:pt idx="2">
                  <c:v>9.1620000000000008</c:v>
                </c:pt>
                <c:pt idx="3">
                  <c:v>9.0690000000000008</c:v>
                </c:pt>
                <c:pt idx="4">
                  <c:v>9.0239999999999991</c:v>
                </c:pt>
                <c:pt idx="5">
                  <c:v>12.552</c:v>
                </c:pt>
                <c:pt idx="6">
                  <c:v>12.180999999999999</c:v>
                </c:pt>
                <c:pt idx="7">
                  <c:v>11.717000000000001</c:v>
                </c:pt>
                <c:pt idx="8">
                  <c:v>8.7829999999999995</c:v>
                </c:pt>
                <c:pt idx="9">
                  <c:v>9.4969999999999999</c:v>
                </c:pt>
                <c:pt idx="10">
                  <c:v>9.5860000000000003</c:v>
                </c:pt>
                <c:pt idx="11">
                  <c:v>8.4830000000000005</c:v>
                </c:pt>
                <c:pt idx="12">
                  <c:v>8.5169999999999995</c:v>
                </c:pt>
                <c:pt idx="13">
                  <c:v>8.5679999999999996</c:v>
                </c:pt>
                <c:pt idx="14">
                  <c:v>8.4290000000000003</c:v>
                </c:pt>
                <c:pt idx="15">
                  <c:v>8.4410000000000007</c:v>
                </c:pt>
                <c:pt idx="16">
                  <c:v>8.1530000000000005</c:v>
                </c:pt>
                <c:pt idx="17">
                  <c:v>7.9160000000000004</c:v>
                </c:pt>
                <c:pt idx="18">
                  <c:v>7.9640000000000004</c:v>
                </c:pt>
                <c:pt idx="19">
                  <c:v>8.7850000000000001</c:v>
                </c:pt>
                <c:pt idx="20">
                  <c:v>7.9470000000000001</c:v>
                </c:pt>
                <c:pt idx="21">
                  <c:v>8.1959999999999997</c:v>
                </c:pt>
                <c:pt idx="22">
                  <c:v>8.7970000000000006</c:v>
                </c:pt>
                <c:pt idx="23">
                  <c:v>9.9239999999999995</c:v>
                </c:pt>
                <c:pt idx="24">
                  <c:v>8.1890000000000001</c:v>
                </c:pt>
                <c:pt idx="25">
                  <c:v>9.1039999999999992</c:v>
                </c:pt>
                <c:pt idx="26">
                  <c:v>1.147</c:v>
                </c:pt>
                <c:pt idx="27">
                  <c:v>3.8220000000000001</c:v>
                </c:pt>
                <c:pt idx="28">
                  <c:v>2.1579999999999999</c:v>
                </c:pt>
                <c:pt idx="29">
                  <c:v>6.9790000000000001</c:v>
                </c:pt>
                <c:pt idx="30">
                  <c:v>4.2539999999999996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'Okt18'!$C$8:$AG$8</c:f>
              <c:numCache>
                <c:formatCode>General</c:formatCode>
                <c:ptCount val="31"/>
                <c:pt idx="0">
                  <c:v>14.4</c:v>
                </c:pt>
                <c:pt idx="1">
                  <c:v>47.92</c:v>
                </c:pt>
                <c:pt idx="2">
                  <c:v>54.06</c:v>
                </c:pt>
                <c:pt idx="3">
                  <c:v>59.2</c:v>
                </c:pt>
                <c:pt idx="4">
                  <c:v>59.16</c:v>
                </c:pt>
                <c:pt idx="5">
                  <c:v>28.16</c:v>
                </c:pt>
                <c:pt idx="6">
                  <c:v>19.649999999999999</c:v>
                </c:pt>
                <c:pt idx="7">
                  <c:v>29.63</c:v>
                </c:pt>
                <c:pt idx="8">
                  <c:v>53.74</c:v>
                </c:pt>
                <c:pt idx="9">
                  <c:v>47.5</c:v>
                </c:pt>
                <c:pt idx="10">
                  <c:v>23.02</c:v>
                </c:pt>
                <c:pt idx="11">
                  <c:v>53.25</c:v>
                </c:pt>
                <c:pt idx="12">
                  <c:v>53.94</c:v>
                </c:pt>
                <c:pt idx="13">
                  <c:v>53.64</c:v>
                </c:pt>
                <c:pt idx="14">
                  <c:v>50.68</c:v>
                </c:pt>
                <c:pt idx="15">
                  <c:v>43.39</c:v>
                </c:pt>
                <c:pt idx="16">
                  <c:v>44.02</c:v>
                </c:pt>
                <c:pt idx="17">
                  <c:v>41.89</c:v>
                </c:pt>
                <c:pt idx="18">
                  <c:v>40.17</c:v>
                </c:pt>
                <c:pt idx="19">
                  <c:v>27.48</c:v>
                </c:pt>
                <c:pt idx="20">
                  <c:v>44.61</c:v>
                </c:pt>
                <c:pt idx="21">
                  <c:v>46.69</c:v>
                </c:pt>
                <c:pt idx="22">
                  <c:v>41.98</c:v>
                </c:pt>
                <c:pt idx="23">
                  <c:v>34.119999999999997</c:v>
                </c:pt>
                <c:pt idx="24">
                  <c:v>46.59</c:v>
                </c:pt>
                <c:pt idx="25">
                  <c:v>42.74</c:v>
                </c:pt>
                <c:pt idx="26">
                  <c:v>4.1100000000000003</c:v>
                </c:pt>
                <c:pt idx="27">
                  <c:v>7.23</c:v>
                </c:pt>
                <c:pt idx="28">
                  <c:v>6.08</c:v>
                </c:pt>
                <c:pt idx="29">
                  <c:v>11.74</c:v>
                </c:pt>
                <c:pt idx="30">
                  <c:v>11.23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45832"/>
        <c:axId val="930746224"/>
        <c:axId val="913016752"/>
      </c:bar3DChart>
      <c:catAx>
        <c:axId val="93074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62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4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5832"/>
        <c:crosses val="autoZero"/>
        <c:crossBetween val="between"/>
      </c:valAx>
      <c:serAx>
        <c:axId val="91301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4622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2018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'Nov18'!$C$3:$AG$3</c:f>
              <c:numCache>
                <c:formatCode>0.0</c:formatCode>
                <c:ptCount val="31"/>
                <c:pt idx="0">
                  <c:v>8.3409999999999993</c:v>
                </c:pt>
                <c:pt idx="1">
                  <c:v>3.3130000000000002</c:v>
                </c:pt>
                <c:pt idx="2">
                  <c:v>1.9570000000000001</c:v>
                </c:pt>
                <c:pt idx="3">
                  <c:v>10.526999999999999</c:v>
                </c:pt>
                <c:pt idx="4">
                  <c:v>8.4420000000000002</c:v>
                </c:pt>
                <c:pt idx="5">
                  <c:v>8.8070000000000004</c:v>
                </c:pt>
                <c:pt idx="6">
                  <c:v>8.1760000000000002</c:v>
                </c:pt>
                <c:pt idx="7">
                  <c:v>7.758</c:v>
                </c:pt>
                <c:pt idx="8">
                  <c:v>8.0150000000000006</c:v>
                </c:pt>
                <c:pt idx="9">
                  <c:v>4.6239999999999997</c:v>
                </c:pt>
                <c:pt idx="10">
                  <c:v>8.0210000000000008</c:v>
                </c:pt>
                <c:pt idx="11">
                  <c:v>8.8640000000000008</c:v>
                </c:pt>
                <c:pt idx="12">
                  <c:v>1.2030000000000001</c:v>
                </c:pt>
                <c:pt idx="13">
                  <c:v>4.46</c:v>
                </c:pt>
                <c:pt idx="14">
                  <c:v>8.8819999999999997</c:v>
                </c:pt>
                <c:pt idx="15">
                  <c:v>0.79800000000000004</c:v>
                </c:pt>
                <c:pt idx="16">
                  <c:v>4.774</c:v>
                </c:pt>
                <c:pt idx="17">
                  <c:v>1.288</c:v>
                </c:pt>
                <c:pt idx="18">
                  <c:v>1.37</c:v>
                </c:pt>
                <c:pt idx="19">
                  <c:v>7.0449999999999999</c:v>
                </c:pt>
                <c:pt idx="20">
                  <c:v>3.3359999999999999</c:v>
                </c:pt>
                <c:pt idx="21">
                  <c:v>6.1589999999999998</c:v>
                </c:pt>
                <c:pt idx="22">
                  <c:v>0.90100000000000002</c:v>
                </c:pt>
                <c:pt idx="23">
                  <c:v>6.68</c:v>
                </c:pt>
                <c:pt idx="24">
                  <c:v>3.8580000000000001</c:v>
                </c:pt>
                <c:pt idx="25">
                  <c:v>0.40200000000000002</c:v>
                </c:pt>
                <c:pt idx="26">
                  <c:v>5.4980000000000002</c:v>
                </c:pt>
                <c:pt idx="27">
                  <c:v>4.83</c:v>
                </c:pt>
                <c:pt idx="28">
                  <c:v>3.1930000000000001</c:v>
                </c:pt>
                <c:pt idx="29">
                  <c:v>0.81499999999999995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'Nov18'!$C$8:$AG$8</c:f>
              <c:numCache>
                <c:formatCode>General</c:formatCode>
                <c:ptCount val="31"/>
                <c:pt idx="0">
                  <c:v>35.1</c:v>
                </c:pt>
                <c:pt idx="1">
                  <c:v>7.3</c:v>
                </c:pt>
                <c:pt idx="2">
                  <c:v>7.62</c:v>
                </c:pt>
                <c:pt idx="3">
                  <c:v>23.98</c:v>
                </c:pt>
                <c:pt idx="4">
                  <c:v>28.08</c:v>
                </c:pt>
                <c:pt idx="5">
                  <c:v>29.81</c:v>
                </c:pt>
                <c:pt idx="6">
                  <c:v>27.3</c:v>
                </c:pt>
                <c:pt idx="7">
                  <c:v>21.39</c:v>
                </c:pt>
                <c:pt idx="8">
                  <c:v>32.58</c:v>
                </c:pt>
                <c:pt idx="9">
                  <c:v>11.68</c:v>
                </c:pt>
                <c:pt idx="10">
                  <c:v>33.799999999999997</c:v>
                </c:pt>
                <c:pt idx="11">
                  <c:v>34.14</c:v>
                </c:pt>
                <c:pt idx="12">
                  <c:v>3.44</c:v>
                </c:pt>
                <c:pt idx="13">
                  <c:v>8.2899999999999991</c:v>
                </c:pt>
                <c:pt idx="14">
                  <c:v>15.94</c:v>
                </c:pt>
                <c:pt idx="15">
                  <c:v>4.05</c:v>
                </c:pt>
                <c:pt idx="16">
                  <c:v>8.5299999999999994</c:v>
                </c:pt>
                <c:pt idx="17">
                  <c:v>5.12</c:v>
                </c:pt>
                <c:pt idx="18">
                  <c:v>3.81</c:v>
                </c:pt>
                <c:pt idx="19">
                  <c:v>27.71</c:v>
                </c:pt>
                <c:pt idx="20">
                  <c:v>7.44</c:v>
                </c:pt>
                <c:pt idx="21">
                  <c:v>26.91</c:v>
                </c:pt>
                <c:pt idx="22">
                  <c:v>3.3</c:v>
                </c:pt>
                <c:pt idx="23">
                  <c:v>18.399999999999999</c:v>
                </c:pt>
                <c:pt idx="24">
                  <c:v>9.31</c:v>
                </c:pt>
                <c:pt idx="25">
                  <c:v>1.83</c:v>
                </c:pt>
                <c:pt idx="26">
                  <c:v>6.35</c:v>
                </c:pt>
                <c:pt idx="27">
                  <c:v>18.82</c:v>
                </c:pt>
                <c:pt idx="28">
                  <c:v>9.2100000000000009</c:v>
                </c:pt>
                <c:pt idx="29">
                  <c:v>3.49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5632"/>
        <c:axId val="930757984"/>
        <c:axId val="913018448"/>
      </c:bar3DChart>
      <c:catAx>
        <c:axId val="93075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798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5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5632"/>
        <c:crosses val="autoZero"/>
        <c:crossBetween val="between"/>
      </c:valAx>
      <c:serAx>
        <c:axId val="91301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5798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2018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'Dez18'!$C$3:$AG$3</c:f>
              <c:numCache>
                <c:formatCode>0.0</c:formatCode>
                <c:ptCount val="31"/>
                <c:pt idx="0">
                  <c:v>6.3090000000000002</c:v>
                </c:pt>
                <c:pt idx="1">
                  <c:v>0.84599999999999997</c:v>
                </c:pt>
                <c:pt idx="2">
                  <c:v>6.74</c:v>
                </c:pt>
                <c:pt idx="3">
                  <c:v>6.89</c:v>
                </c:pt>
                <c:pt idx="4">
                  <c:v>3.452</c:v>
                </c:pt>
                <c:pt idx="5">
                  <c:v>6.1269999999999998</c:v>
                </c:pt>
                <c:pt idx="6">
                  <c:v>6.9589999999999996</c:v>
                </c:pt>
                <c:pt idx="7">
                  <c:v>1.48</c:v>
                </c:pt>
                <c:pt idx="8">
                  <c:v>7.4729999999999999</c:v>
                </c:pt>
                <c:pt idx="9">
                  <c:v>3.246</c:v>
                </c:pt>
                <c:pt idx="10">
                  <c:v>5.1429999999999998</c:v>
                </c:pt>
                <c:pt idx="11">
                  <c:v>4.8470000000000004</c:v>
                </c:pt>
                <c:pt idx="12">
                  <c:v>5.226</c:v>
                </c:pt>
                <c:pt idx="13">
                  <c:v>1.6950000000000001</c:v>
                </c:pt>
                <c:pt idx="14">
                  <c:v>1.577</c:v>
                </c:pt>
                <c:pt idx="15">
                  <c:v>0.50900000000000001</c:v>
                </c:pt>
                <c:pt idx="16">
                  <c:v>4.149</c:v>
                </c:pt>
                <c:pt idx="17">
                  <c:v>4.3099999999999996</c:v>
                </c:pt>
                <c:pt idx="18">
                  <c:v>0.70599999999999996</c:v>
                </c:pt>
                <c:pt idx="19">
                  <c:v>5.2640000000000002</c:v>
                </c:pt>
                <c:pt idx="20">
                  <c:v>0.49</c:v>
                </c:pt>
                <c:pt idx="21">
                  <c:v>1.58</c:v>
                </c:pt>
                <c:pt idx="22">
                  <c:v>0.88900000000000001</c:v>
                </c:pt>
                <c:pt idx="23">
                  <c:v>0.58599999999999997</c:v>
                </c:pt>
                <c:pt idx="24">
                  <c:v>4.5759999999999996</c:v>
                </c:pt>
                <c:pt idx="25">
                  <c:v>1.8720000000000001</c:v>
                </c:pt>
                <c:pt idx="26">
                  <c:v>1.4</c:v>
                </c:pt>
                <c:pt idx="27">
                  <c:v>2.7959999999999998</c:v>
                </c:pt>
                <c:pt idx="28">
                  <c:v>0.67500000000000004</c:v>
                </c:pt>
                <c:pt idx="29">
                  <c:v>2.84</c:v>
                </c:pt>
                <c:pt idx="30">
                  <c:v>4.1139999999999999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'Dez18'!$C$8:$AG$8</c:f>
              <c:numCache>
                <c:formatCode>General</c:formatCode>
                <c:ptCount val="31"/>
                <c:pt idx="0">
                  <c:v>11.14</c:v>
                </c:pt>
                <c:pt idx="1">
                  <c:v>2.0099999999999998</c:v>
                </c:pt>
                <c:pt idx="2">
                  <c:v>9.0299999999999994</c:v>
                </c:pt>
                <c:pt idx="3">
                  <c:v>7.24</c:v>
                </c:pt>
                <c:pt idx="4">
                  <c:v>8.51</c:v>
                </c:pt>
                <c:pt idx="5">
                  <c:v>11.15</c:v>
                </c:pt>
                <c:pt idx="6">
                  <c:v>14.66</c:v>
                </c:pt>
                <c:pt idx="7">
                  <c:v>3.28</c:v>
                </c:pt>
                <c:pt idx="8">
                  <c:v>12.32</c:v>
                </c:pt>
                <c:pt idx="9">
                  <c:v>4.0999999999999996</c:v>
                </c:pt>
                <c:pt idx="10">
                  <c:v>14.72</c:v>
                </c:pt>
                <c:pt idx="11">
                  <c:v>20.399999999999999</c:v>
                </c:pt>
                <c:pt idx="12">
                  <c:v>17.920000000000002</c:v>
                </c:pt>
                <c:pt idx="13">
                  <c:v>6.74</c:v>
                </c:pt>
                <c:pt idx="14">
                  <c:v>6.92</c:v>
                </c:pt>
                <c:pt idx="15">
                  <c:v>1.33</c:v>
                </c:pt>
                <c:pt idx="16">
                  <c:v>8.15</c:v>
                </c:pt>
                <c:pt idx="17">
                  <c:v>17.32</c:v>
                </c:pt>
                <c:pt idx="18">
                  <c:v>2.7</c:v>
                </c:pt>
                <c:pt idx="19">
                  <c:v>11.12</c:v>
                </c:pt>
                <c:pt idx="20">
                  <c:v>1.61</c:v>
                </c:pt>
                <c:pt idx="21">
                  <c:v>5.44</c:v>
                </c:pt>
                <c:pt idx="22">
                  <c:v>2.11</c:v>
                </c:pt>
                <c:pt idx="23">
                  <c:v>0.96</c:v>
                </c:pt>
                <c:pt idx="24">
                  <c:v>16.11</c:v>
                </c:pt>
                <c:pt idx="25">
                  <c:v>5.68</c:v>
                </c:pt>
                <c:pt idx="26">
                  <c:v>4.87</c:v>
                </c:pt>
                <c:pt idx="27">
                  <c:v>6.13</c:v>
                </c:pt>
                <c:pt idx="28">
                  <c:v>3.21</c:v>
                </c:pt>
                <c:pt idx="29">
                  <c:v>6.95</c:v>
                </c:pt>
                <c:pt idx="30">
                  <c:v>11.77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8768"/>
        <c:axId val="930759552"/>
        <c:axId val="913023112"/>
      </c:bar3DChart>
      <c:catAx>
        <c:axId val="93075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955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5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8768"/>
        <c:crosses val="autoZero"/>
        <c:crossBetween val="between"/>
      </c:valAx>
      <c:serAx>
        <c:axId val="9130231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5955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'Jan19'!$C$3:$AG$3</c:f>
              <c:numCache>
                <c:formatCode>0.0</c:formatCode>
                <c:ptCount val="31"/>
                <c:pt idx="0">
                  <c:v>0.89500000000000002</c:v>
                </c:pt>
                <c:pt idx="1">
                  <c:v>6.9489999999999998</c:v>
                </c:pt>
                <c:pt idx="2">
                  <c:v>5.319</c:v>
                </c:pt>
                <c:pt idx="3">
                  <c:v>5.5069999999999997</c:v>
                </c:pt>
                <c:pt idx="4">
                  <c:v>0.56399999999999995</c:v>
                </c:pt>
                <c:pt idx="5">
                  <c:v>5.149</c:v>
                </c:pt>
                <c:pt idx="6">
                  <c:v>0.88900000000000001</c:v>
                </c:pt>
                <c:pt idx="7">
                  <c:v>1.1599999999999999</c:v>
                </c:pt>
                <c:pt idx="8">
                  <c:v>2.0880000000000001</c:v>
                </c:pt>
                <c:pt idx="9">
                  <c:v>4.0999999999999996</c:v>
                </c:pt>
                <c:pt idx="10">
                  <c:v>6.0309999999999997</c:v>
                </c:pt>
                <c:pt idx="11">
                  <c:v>4.516</c:v>
                </c:pt>
                <c:pt idx="12">
                  <c:v>0.28100000000000003</c:v>
                </c:pt>
                <c:pt idx="13">
                  <c:v>1.34</c:v>
                </c:pt>
                <c:pt idx="14">
                  <c:v>5.9749999999999996</c:v>
                </c:pt>
                <c:pt idx="15">
                  <c:v>6.4950000000000001</c:v>
                </c:pt>
                <c:pt idx="16">
                  <c:v>1.0529999999999999</c:v>
                </c:pt>
                <c:pt idx="17">
                  <c:v>7.0149999999999997</c:v>
                </c:pt>
                <c:pt idx="18">
                  <c:v>6.3179999999999996</c:v>
                </c:pt>
                <c:pt idx="19">
                  <c:v>7.5460000000000003</c:v>
                </c:pt>
                <c:pt idx="20">
                  <c:v>7.3639999999999999</c:v>
                </c:pt>
                <c:pt idx="21">
                  <c:v>4.8310000000000004</c:v>
                </c:pt>
                <c:pt idx="22">
                  <c:v>6.0330000000000004</c:v>
                </c:pt>
                <c:pt idx="23">
                  <c:v>5.0620000000000003</c:v>
                </c:pt>
                <c:pt idx="24">
                  <c:v>7.6139999999999999</c:v>
                </c:pt>
                <c:pt idx="25">
                  <c:v>9.1850000000000005</c:v>
                </c:pt>
                <c:pt idx="26">
                  <c:v>9.5039999999999996</c:v>
                </c:pt>
                <c:pt idx="27">
                  <c:v>7.907</c:v>
                </c:pt>
                <c:pt idx="28">
                  <c:v>6.8860000000000001</c:v>
                </c:pt>
                <c:pt idx="29">
                  <c:v>8.9120000000000008</c:v>
                </c:pt>
                <c:pt idx="30">
                  <c:v>8.952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'Jan19'!$C$8:$AG$8</c:f>
              <c:numCache>
                <c:formatCode>General</c:formatCode>
                <c:ptCount val="31"/>
                <c:pt idx="0">
                  <c:v>2.73</c:v>
                </c:pt>
                <c:pt idx="1">
                  <c:v>11.13</c:v>
                </c:pt>
                <c:pt idx="2">
                  <c:v>20.65</c:v>
                </c:pt>
                <c:pt idx="3">
                  <c:v>21.18</c:v>
                </c:pt>
                <c:pt idx="4">
                  <c:v>1.31</c:v>
                </c:pt>
                <c:pt idx="5">
                  <c:v>11</c:v>
                </c:pt>
                <c:pt idx="6">
                  <c:v>3.42</c:v>
                </c:pt>
                <c:pt idx="7">
                  <c:v>4.75</c:v>
                </c:pt>
                <c:pt idx="8">
                  <c:v>4.3099999999999996</c:v>
                </c:pt>
                <c:pt idx="9">
                  <c:v>6.12</c:v>
                </c:pt>
                <c:pt idx="10">
                  <c:v>13.7</c:v>
                </c:pt>
                <c:pt idx="11">
                  <c:v>7.37</c:v>
                </c:pt>
                <c:pt idx="12">
                  <c:v>0.69</c:v>
                </c:pt>
                <c:pt idx="13">
                  <c:v>3.66</c:v>
                </c:pt>
                <c:pt idx="14">
                  <c:v>23.77</c:v>
                </c:pt>
                <c:pt idx="15">
                  <c:v>27.25</c:v>
                </c:pt>
                <c:pt idx="16">
                  <c:v>3.14</c:v>
                </c:pt>
                <c:pt idx="17">
                  <c:v>24.15</c:v>
                </c:pt>
                <c:pt idx="18">
                  <c:v>29.04</c:v>
                </c:pt>
                <c:pt idx="19">
                  <c:v>14.51</c:v>
                </c:pt>
                <c:pt idx="20">
                  <c:v>27.09</c:v>
                </c:pt>
                <c:pt idx="21">
                  <c:v>12.81</c:v>
                </c:pt>
                <c:pt idx="22">
                  <c:v>14.54</c:v>
                </c:pt>
                <c:pt idx="23">
                  <c:v>14.8</c:v>
                </c:pt>
                <c:pt idx="24">
                  <c:v>32.82</c:v>
                </c:pt>
                <c:pt idx="25">
                  <c:v>22.08</c:v>
                </c:pt>
                <c:pt idx="26">
                  <c:v>21.78</c:v>
                </c:pt>
                <c:pt idx="27">
                  <c:v>9.43</c:v>
                </c:pt>
                <c:pt idx="28">
                  <c:v>21.05</c:v>
                </c:pt>
                <c:pt idx="29">
                  <c:v>27.55</c:v>
                </c:pt>
                <c:pt idx="30">
                  <c:v>22.86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2496"/>
        <c:axId val="930756024"/>
        <c:axId val="913019720"/>
      </c:bar3DChart>
      <c:catAx>
        <c:axId val="93075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60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56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2496"/>
        <c:crosses val="autoZero"/>
        <c:crossBetween val="between"/>
      </c:valAx>
      <c:serAx>
        <c:axId val="913019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5602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'Feb19'!$C$3:$AG$3</c:f>
              <c:numCache>
                <c:formatCode>0.0</c:formatCode>
                <c:ptCount val="31"/>
                <c:pt idx="0">
                  <c:v>0.44700000000000001</c:v>
                </c:pt>
                <c:pt idx="1">
                  <c:v>3.7170000000000001</c:v>
                </c:pt>
                <c:pt idx="2">
                  <c:v>0</c:v>
                </c:pt>
                <c:pt idx="3">
                  <c:v>5.1580000000000004</c:v>
                </c:pt>
                <c:pt idx="4">
                  <c:v>8.7620000000000005</c:v>
                </c:pt>
                <c:pt idx="5">
                  <c:v>3.125</c:v>
                </c:pt>
                <c:pt idx="6">
                  <c:v>2.4</c:v>
                </c:pt>
                <c:pt idx="7">
                  <c:v>8.0739999999999998</c:v>
                </c:pt>
                <c:pt idx="8">
                  <c:v>10.776</c:v>
                </c:pt>
                <c:pt idx="9">
                  <c:v>8.7530000000000001</c:v>
                </c:pt>
                <c:pt idx="10">
                  <c:v>5.1559999999999997</c:v>
                </c:pt>
                <c:pt idx="11">
                  <c:v>9.49</c:v>
                </c:pt>
                <c:pt idx="12">
                  <c:v>8.9420000000000002</c:v>
                </c:pt>
                <c:pt idx="13">
                  <c:v>9</c:v>
                </c:pt>
                <c:pt idx="14">
                  <c:v>9.0449999999999999</c:v>
                </c:pt>
                <c:pt idx="15">
                  <c:v>9.1159999999999997</c:v>
                </c:pt>
                <c:pt idx="16">
                  <c:v>9.2149999999999999</c:v>
                </c:pt>
                <c:pt idx="17">
                  <c:v>9.11</c:v>
                </c:pt>
                <c:pt idx="18">
                  <c:v>8.6669999999999998</c:v>
                </c:pt>
                <c:pt idx="19">
                  <c:v>8.6630000000000003</c:v>
                </c:pt>
                <c:pt idx="20">
                  <c:v>8.6150000000000002</c:v>
                </c:pt>
                <c:pt idx="21">
                  <c:v>11.26</c:v>
                </c:pt>
                <c:pt idx="22">
                  <c:v>9.4440000000000008</c:v>
                </c:pt>
                <c:pt idx="23">
                  <c:v>9.0060000000000002</c:v>
                </c:pt>
                <c:pt idx="24">
                  <c:v>9.0939999999999994</c:v>
                </c:pt>
                <c:pt idx="25">
                  <c:v>9.2799999999999994</c:v>
                </c:pt>
                <c:pt idx="26">
                  <c:v>9.0730000000000004</c:v>
                </c:pt>
                <c:pt idx="27">
                  <c:v>10.218999999999999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'Feb19'!$C$8:$AG$8</c:f>
              <c:numCache>
                <c:formatCode>General</c:formatCode>
                <c:ptCount val="31"/>
                <c:pt idx="0">
                  <c:v>1.57</c:v>
                </c:pt>
                <c:pt idx="1">
                  <c:v>6.5</c:v>
                </c:pt>
                <c:pt idx="2">
                  <c:v>0.09</c:v>
                </c:pt>
                <c:pt idx="3">
                  <c:v>19.03</c:v>
                </c:pt>
                <c:pt idx="4">
                  <c:v>43.9</c:v>
                </c:pt>
                <c:pt idx="5">
                  <c:v>14.92</c:v>
                </c:pt>
                <c:pt idx="6">
                  <c:v>8.34</c:v>
                </c:pt>
                <c:pt idx="7">
                  <c:v>31.84</c:v>
                </c:pt>
                <c:pt idx="8">
                  <c:v>23.8</c:v>
                </c:pt>
                <c:pt idx="9">
                  <c:v>14.18</c:v>
                </c:pt>
                <c:pt idx="10">
                  <c:v>10.27</c:v>
                </c:pt>
                <c:pt idx="11">
                  <c:v>38.14</c:v>
                </c:pt>
                <c:pt idx="12">
                  <c:v>49.5</c:v>
                </c:pt>
                <c:pt idx="13">
                  <c:v>50.57</c:v>
                </c:pt>
                <c:pt idx="14">
                  <c:v>51.75</c:v>
                </c:pt>
                <c:pt idx="15">
                  <c:v>52.73</c:v>
                </c:pt>
                <c:pt idx="16">
                  <c:v>53.56</c:v>
                </c:pt>
                <c:pt idx="17">
                  <c:v>52.82</c:v>
                </c:pt>
                <c:pt idx="18">
                  <c:v>49.52</c:v>
                </c:pt>
                <c:pt idx="19">
                  <c:v>49.43</c:v>
                </c:pt>
                <c:pt idx="20">
                  <c:v>50.65</c:v>
                </c:pt>
                <c:pt idx="21">
                  <c:v>45.31</c:v>
                </c:pt>
                <c:pt idx="22">
                  <c:v>51.77</c:v>
                </c:pt>
                <c:pt idx="23">
                  <c:v>55.34</c:v>
                </c:pt>
                <c:pt idx="24">
                  <c:v>55.18</c:v>
                </c:pt>
                <c:pt idx="25">
                  <c:v>52.76</c:v>
                </c:pt>
                <c:pt idx="26">
                  <c:v>57.26</c:v>
                </c:pt>
                <c:pt idx="27">
                  <c:v>53.68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1320"/>
        <c:axId val="930759944"/>
        <c:axId val="913022688"/>
      </c:bar3DChart>
      <c:catAx>
        <c:axId val="93075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99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5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1320"/>
        <c:crosses val="autoZero"/>
        <c:crossBetween val="between"/>
      </c:valAx>
      <c:serAx>
        <c:axId val="91302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5994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'Mar19'!$C$3:$AG$3</c:f>
              <c:numCache>
                <c:formatCode>0.0</c:formatCode>
                <c:ptCount val="31"/>
                <c:pt idx="0">
                  <c:v>2.1309999999999998</c:v>
                </c:pt>
                <c:pt idx="1">
                  <c:v>5.8869999999999996</c:v>
                </c:pt>
                <c:pt idx="2">
                  <c:v>9.8339999999999996</c:v>
                </c:pt>
                <c:pt idx="3">
                  <c:v>10.69</c:v>
                </c:pt>
                <c:pt idx="4">
                  <c:v>11.956</c:v>
                </c:pt>
                <c:pt idx="5">
                  <c:v>10.69</c:v>
                </c:pt>
                <c:pt idx="6">
                  <c:v>13.256</c:v>
                </c:pt>
                <c:pt idx="7">
                  <c:v>14.516</c:v>
                </c:pt>
                <c:pt idx="8">
                  <c:v>2.8769999999999998</c:v>
                </c:pt>
                <c:pt idx="9">
                  <c:v>10.795999999999999</c:v>
                </c:pt>
                <c:pt idx="10">
                  <c:v>13.693</c:v>
                </c:pt>
                <c:pt idx="11">
                  <c:v>12.565</c:v>
                </c:pt>
                <c:pt idx="12">
                  <c:v>14.491</c:v>
                </c:pt>
                <c:pt idx="13">
                  <c:v>1.9530000000000001</c:v>
                </c:pt>
                <c:pt idx="14">
                  <c:v>5.7480000000000002</c:v>
                </c:pt>
                <c:pt idx="15">
                  <c:v>10.367000000000001</c:v>
                </c:pt>
                <c:pt idx="16">
                  <c:v>12.839</c:v>
                </c:pt>
                <c:pt idx="17">
                  <c:v>12.419</c:v>
                </c:pt>
                <c:pt idx="18">
                  <c:v>14.189</c:v>
                </c:pt>
                <c:pt idx="19">
                  <c:v>10.752000000000001</c:v>
                </c:pt>
                <c:pt idx="20">
                  <c:v>10.419</c:v>
                </c:pt>
                <c:pt idx="21">
                  <c:v>10.407999999999999</c:v>
                </c:pt>
                <c:pt idx="22">
                  <c:v>10.307</c:v>
                </c:pt>
                <c:pt idx="23">
                  <c:v>10.122999999999999</c:v>
                </c:pt>
                <c:pt idx="24">
                  <c:v>11.673999999999999</c:v>
                </c:pt>
                <c:pt idx="25">
                  <c:v>14.471</c:v>
                </c:pt>
                <c:pt idx="26">
                  <c:v>11.016</c:v>
                </c:pt>
                <c:pt idx="27">
                  <c:v>12.385</c:v>
                </c:pt>
                <c:pt idx="28">
                  <c:v>10.385</c:v>
                </c:pt>
                <c:pt idx="29">
                  <c:v>0.20699999999999999</c:v>
                </c:pt>
                <c:pt idx="30">
                  <c:v>10.356999999999999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'Mar19'!$C$8:$AG$8</c:f>
              <c:numCache>
                <c:formatCode>General</c:formatCode>
                <c:ptCount val="31"/>
                <c:pt idx="0">
                  <c:v>7.1</c:v>
                </c:pt>
                <c:pt idx="1">
                  <c:v>26.21</c:v>
                </c:pt>
                <c:pt idx="2">
                  <c:v>51.17</c:v>
                </c:pt>
                <c:pt idx="3">
                  <c:v>12.02</c:v>
                </c:pt>
                <c:pt idx="4">
                  <c:v>64.72</c:v>
                </c:pt>
                <c:pt idx="5">
                  <c:v>31.31</c:v>
                </c:pt>
                <c:pt idx="6">
                  <c:v>30.14</c:v>
                </c:pt>
                <c:pt idx="7">
                  <c:v>27.07</c:v>
                </c:pt>
                <c:pt idx="8">
                  <c:v>11.59</c:v>
                </c:pt>
                <c:pt idx="9">
                  <c:v>25.95</c:v>
                </c:pt>
                <c:pt idx="10">
                  <c:v>15.62</c:v>
                </c:pt>
                <c:pt idx="11">
                  <c:v>51.76</c:v>
                </c:pt>
                <c:pt idx="12">
                  <c:v>47.44</c:v>
                </c:pt>
                <c:pt idx="13">
                  <c:v>9.61</c:v>
                </c:pt>
                <c:pt idx="14">
                  <c:v>13.78</c:v>
                </c:pt>
                <c:pt idx="15">
                  <c:v>69.63</c:v>
                </c:pt>
                <c:pt idx="16">
                  <c:v>49.3</c:v>
                </c:pt>
                <c:pt idx="17">
                  <c:v>34.450000000000003</c:v>
                </c:pt>
                <c:pt idx="18">
                  <c:v>50.32</c:v>
                </c:pt>
                <c:pt idx="19">
                  <c:v>75.010000000000005</c:v>
                </c:pt>
                <c:pt idx="20">
                  <c:v>72.650000000000006</c:v>
                </c:pt>
                <c:pt idx="21">
                  <c:v>72.86</c:v>
                </c:pt>
                <c:pt idx="22">
                  <c:v>72.27</c:v>
                </c:pt>
                <c:pt idx="23">
                  <c:v>71.08</c:v>
                </c:pt>
                <c:pt idx="24">
                  <c:v>18.8</c:v>
                </c:pt>
                <c:pt idx="25">
                  <c:v>61.99</c:v>
                </c:pt>
                <c:pt idx="26">
                  <c:v>75.19</c:v>
                </c:pt>
                <c:pt idx="27">
                  <c:v>73.06</c:v>
                </c:pt>
                <c:pt idx="28">
                  <c:v>73.62</c:v>
                </c:pt>
                <c:pt idx="29">
                  <c:v>72.55</c:v>
                </c:pt>
                <c:pt idx="30">
                  <c:v>72.78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60336"/>
        <c:axId val="930748968"/>
        <c:axId val="913021840"/>
      </c:bar3DChart>
      <c:catAx>
        <c:axId val="93076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89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48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0336"/>
        <c:crosses val="autoZero"/>
        <c:crossBetween val="between"/>
      </c:valAx>
      <c:serAx>
        <c:axId val="91302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489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'Apr13'!$A$3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'Apr13'!$C$3:$AG$3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9.3249999999999993</c:v>
                </c:pt>
                <c:pt idx="4">
                  <c:v>3.54</c:v>
                </c:pt>
                <c:pt idx="5">
                  <c:v>8.2870000000000008</c:v>
                </c:pt>
                <c:pt idx="6">
                  <c:v>5.218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1.337</c:v>
                </c:pt>
                <c:pt idx="19">
                  <c:v>10</c:v>
                </c:pt>
                <c:pt idx="20">
                  <c:v>3.5779999999999998</c:v>
                </c:pt>
                <c:pt idx="21">
                  <c:v>4.45</c:v>
                </c:pt>
                <c:pt idx="22">
                  <c:v>10</c:v>
                </c:pt>
                <c:pt idx="23">
                  <c:v>10</c:v>
                </c:pt>
                <c:pt idx="24">
                  <c:v>9.9619999999999997</c:v>
                </c:pt>
                <c:pt idx="25">
                  <c:v>10</c:v>
                </c:pt>
                <c:pt idx="26">
                  <c:v>3.915</c:v>
                </c:pt>
                <c:pt idx="27">
                  <c:v>10</c:v>
                </c:pt>
                <c:pt idx="28">
                  <c:v>4.0010000000000003</c:v>
                </c:pt>
                <c:pt idx="29">
                  <c:v>7.3070000000000004</c:v>
                </c:pt>
              </c:numCache>
            </c:numRef>
          </c:val>
        </c:ser>
        <c:ser>
          <c:idx val="0"/>
          <c:order val="1"/>
          <c:tx>
            <c:strRef>
              <c:f>'Apr13'!$A$4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'Apr13'!$C$4:$AG$4</c:f>
              <c:numCache>
                <c:formatCode>0.0</c:formatCode>
                <c:ptCount val="31"/>
                <c:pt idx="0">
                  <c:v>59.7</c:v>
                </c:pt>
                <c:pt idx="1">
                  <c:v>55</c:v>
                </c:pt>
                <c:pt idx="2">
                  <c:v>33.1</c:v>
                </c:pt>
                <c:pt idx="3">
                  <c:v>37.299999999999997</c:v>
                </c:pt>
                <c:pt idx="4">
                  <c:v>17.7</c:v>
                </c:pt>
                <c:pt idx="5">
                  <c:v>27.7</c:v>
                </c:pt>
                <c:pt idx="6">
                  <c:v>21.7</c:v>
                </c:pt>
                <c:pt idx="7">
                  <c:v>23.9</c:v>
                </c:pt>
                <c:pt idx="8">
                  <c:v>28</c:v>
                </c:pt>
                <c:pt idx="9">
                  <c:v>48.3</c:v>
                </c:pt>
                <c:pt idx="10">
                  <c:v>31.4</c:v>
                </c:pt>
                <c:pt idx="11">
                  <c:v>57.1</c:v>
                </c:pt>
                <c:pt idx="12">
                  <c:v>57.6</c:v>
                </c:pt>
                <c:pt idx="13">
                  <c:v>79.2</c:v>
                </c:pt>
                <c:pt idx="14">
                  <c:v>77.2</c:v>
                </c:pt>
                <c:pt idx="15">
                  <c:v>67.5</c:v>
                </c:pt>
                <c:pt idx="16">
                  <c:v>75.5</c:v>
                </c:pt>
                <c:pt idx="17">
                  <c:v>58.6</c:v>
                </c:pt>
                <c:pt idx="18">
                  <c:v>8.6</c:v>
                </c:pt>
                <c:pt idx="19">
                  <c:v>31.3</c:v>
                </c:pt>
                <c:pt idx="20">
                  <c:v>19.600000000000001</c:v>
                </c:pt>
                <c:pt idx="21">
                  <c:v>20.100000000000001</c:v>
                </c:pt>
                <c:pt idx="22">
                  <c:v>64.2</c:v>
                </c:pt>
                <c:pt idx="23">
                  <c:v>79.8</c:v>
                </c:pt>
                <c:pt idx="24">
                  <c:v>80.099999999999994</c:v>
                </c:pt>
                <c:pt idx="25">
                  <c:v>40.5</c:v>
                </c:pt>
                <c:pt idx="26">
                  <c:v>15.3</c:v>
                </c:pt>
                <c:pt idx="27">
                  <c:v>37.9</c:v>
                </c:pt>
                <c:pt idx="28">
                  <c:v>18.100000000000001</c:v>
                </c:pt>
                <c:pt idx="29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4360"/>
        <c:axId val="895736712"/>
        <c:axId val="913195680"/>
      </c:bar3DChart>
      <c:catAx>
        <c:axId val="89573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67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36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4360"/>
        <c:crosses val="autoZero"/>
        <c:crossBetween val="between"/>
      </c:valAx>
      <c:serAx>
        <c:axId val="91319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3671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</a:t>
            </a:r>
            <a:r>
              <a:rPr lang="de-CH" baseline="0"/>
              <a:t> </a:t>
            </a:r>
            <a:r>
              <a:rPr lang="de-CH"/>
              <a:t>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'Apr19'!$C$3:$AG$3</c:f>
              <c:numCache>
                <c:formatCode>0.0</c:formatCode>
                <c:ptCount val="31"/>
                <c:pt idx="0">
                  <c:v>10.396000000000001</c:v>
                </c:pt>
                <c:pt idx="1">
                  <c:v>10.504</c:v>
                </c:pt>
                <c:pt idx="2">
                  <c:v>12.404999999999999</c:v>
                </c:pt>
                <c:pt idx="3">
                  <c:v>0</c:v>
                </c:pt>
                <c:pt idx="4">
                  <c:v>14.561999999999999</c:v>
                </c:pt>
                <c:pt idx="5">
                  <c:v>13.87</c:v>
                </c:pt>
                <c:pt idx="6">
                  <c:v>2.0939999999999999</c:v>
                </c:pt>
                <c:pt idx="7">
                  <c:v>14.573</c:v>
                </c:pt>
                <c:pt idx="8">
                  <c:v>12.069000000000001</c:v>
                </c:pt>
                <c:pt idx="9">
                  <c:v>13.576000000000001</c:v>
                </c:pt>
                <c:pt idx="10">
                  <c:v>10.303000000000001</c:v>
                </c:pt>
                <c:pt idx="11">
                  <c:v>11.637</c:v>
                </c:pt>
                <c:pt idx="12">
                  <c:v>11.997</c:v>
                </c:pt>
                <c:pt idx="13">
                  <c:v>9.5079999999999991</c:v>
                </c:pt>
                <c:pt idx="14">
                  <c:v>10.542</c:v>
                </c:pt>
                <c:pt idx="15">
                  <c:v>11.974</c:v>
                </c:pt>
                <c:pt idx="16">
                  <c:v>13.773</c:v>
                </c:pt>
                <c:pt idx="17">
                  <c:v>11.048</c:v>
                </c:pt>
                <c:pt idx="18">
                  <c:v>11.596</c:v>
                </c:pt>
                <c:pt idx="19">
                  <c:v>10.228</c:v>
                </c:pt>
                <c:pt idx="20">
                  <c:v>12.205</c:v>
                </c:pt>
                <c:pt idx="21">
                  <c:v>10.08</c:v>
                </c:pt>
                <c:pt idx="22">
                  <c:v>12.756</c:v>
                </c:pt>
                <c:pt idx="23">
                  <c:v>12.391999999999999</c:v>
                </c:pt>
                <c:pt idx="24">
                  <c:v>10.474</c:v>
                </c:pt>
                <c:pt idx="25">
                  <c:v>9.8239999999999998</c:v>
                </c:pt>
                <c:pt idx="26">
                  <c:v>14.643000000000001</c:v>
                </c:pt>
                <c:pt idx="27">
                  <c:v>14.51</c:v>
                </c:pt>
                <c:pt idx="28">
                  <c:v>14.568</c:v>
                </c:pt>
                <c:pt idx="29">
                  <c:v>14.513999999999999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'Apr19'!$C$8:$AG$8</c:f>
              <c:numCache>
                <c:formatCode>General</c:formatCode>
                <c:ptCount val="31"/>
                <c:pt idx="0">
                  <c:v>67</c:v>
                </c:pt>
                <c:pt idx="1">
                  <c:v>60.533999999999999</c:v>
                </c:pt>
                <c:pt idx="2">
                  <c:v>32.832000000000001</c:v>
                </c:pt>
                <c:pt idx="3">
                  <c:v>0</c:v>
                </c:pt>
                <c:pt idx="4">
                  <c:v>53.352000000000004</c:v>
                </c:pt>
                <c:pt idx="5">
                  <c:v>61.56</c:v>
                </c:pt>
                <c:pt idx="6">
                  <c:v>6.1560000000000006</c:v>
                </c:pt>
                <c:pt idx="7">
                  <c:v>45.143999999999998</c:v>
                </c:pt>
                <c:pt idx="8">
                  <c:v>66.69</c:v>
                </c:pt>
                <c:pt idx="9">
                  <c:v>51.300000000000004</c:v>
                </c:pt>
                <c:pt idx="10">
                  <c:v>28.728000000000002</c:v>
                </c:pt>
                <c:pt idx="11">
                  <c:v>56.43</c:v>
                </c:pt>
                <c:pt idx="12">
                  <c:v>37.962000000000003</c:v>
                </c:pt>
                <c:pt idx="13">
                  <c:v>23.597999999999999</c:v>
                </c:pt>
                <c:pt idx="14">
                  <c:v>80.028000000000006</c:v>
                </c:pt>
                <c:pt idx="15">
                  <c:v>47.195999999999998</c:v>
                </c:pt>
                <c:pt idx="16">
                  <c:v>69.768000000000001</c:v>
                </c:pt>
                <c:pt idx="17">
                  <c:v>76.95</c:v>
                </c:pt>
                <c:pt idx="18">
                  <c:v>65.664000000000001</c:v>
                </c:pt>
                <c:pt idx="19">
                  <c:v>77.975999999999999</c:v>
                </c:pt>
                <c:pt idx="20">
                  <c:v>56.43</c:v>
                </c:pt>
                <c:pt idx="21">
                  <c:v>71.820000000000007</c:v>
                </c:pt>
                <c:pt idx="22">
                  <c:v>52.326000000000001</c:v>
                </c:pt>
                <c:pt idx="23">
                  <c:v>48.222000000000001</c:v>
                </c:pt>
                <c:pt idx="24">
                  <c:v>64.638000000000005</c:v>
                </c:pt>
                <c:pt idx="25">
                  <c:v>29.754000000000001</c:v>
                </c:pt>
                <c:pt idx="26">
                  <c:v>36.936</c:v>
                </c:pt>
                <c:pt idx="27">
                  <c:v>35.910000000000004</c:v>
                </c:pt>
                <c:pt idx="28">
                  <c:v>56.43</c:v>
                </c:pt>
                <c:pt idx="29">
                  <c:v>48.222000000000001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2104"/>
        <c:axId val="930749752"/>
        <c:axId val="913012936"/>
      </c:bar3DChart>
      <c:catAx>
        <c:axId val="93075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975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49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2104"/>
        <c:crosses val="autoZero"/>
        <c:crossBetween val="between"/>
      </c:valAx>
      <c:serAx>
        <c:axId val="913012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4975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'Mai19'!$C$3:$AG$3</c:f>
              <c:numCache>
                <c:formatCode>0.0</c:formatCode>
                <c:ptCount val="31"/>
                <c:pt idx="0">
                  <c:v>10.484</c:v>
                </c:pt>
                <c:pt idx="1">
                  <c:v>13.074</c:v>
                </c:pt>
                <c:pt idx="2">
                  <c:v>14.586</c:v>
                </c:pt>
                <c:pt idx="3">
                  <c:v>14.592000000000001</c:v>
                </c:pt>
                <c:pt idx="4">
                  <c:v>14.092000000000001</c:v>
                </c:pt>
                <c:pt idx="5">
                  <c:v>14.46</c:v>
                </c:pt>
                <c:pt idx="6">
                  <c:v>12.672000000000001</c:v>
                </c:pt>
                <c:pt idx="7">
                  <c:v>2.8980000000000001</c:v>
                </c:pt>
                <c:pt idx="8">
                  <c:v>14.715999999999999</c:v>
                </c:pt>
                <c:pt idx="9">
                  <c:v>14.590999999999999</c:v>
                </c:pt>
                <c:pt idx="10">
                  <c:v>14.435</c:v>
                </c:pt>
                <c:pt idx="11">
                  <c:v>14.082000000000001</c:v>
                </c:pt>
                <c:pt idx="12">
                  <c:v>14.795999999999999</c:v>
                </c:pt>
                <c:pt idx="13">
                  <c:v>12.241</c:v>
                </c:pt>
                <c:pt idx="14">
                  <c:v>14.442</c:v>
                </c:pt>
                <c:pt idx="15">
                  <c:v>13.14</c:v>
                </c:pt>
                <c:pt idx="16">
                  <c:v>8.8559999999999999</c:v>
                </c:pt>
                <c:pt idx="17">
                  <c:v>7.226</c:v>
                </c:pt>
                <c:pt idx="18">
                  <c:v>11.920999999999999</c:v>
                </c:pt>
                <c:pt idx="19">
                  <c:v>2.7559999999999998</c:v>
                </c:pt>
                <c:pt idx="20">
                  <c:v>11.84</c:v>
                </c:pt>
                <c:pt idx="21">
                  <c:v>12.324999999999999</c:v>
                </c:pt>
                <c:pt idx="22">
                  <c:v>10.294</c:v>
                </c:pt>
                <c:pt idx="23">
                  <c:v>11.512</c:v>
                </c:pt>
                <c:pt idx="24">
                  <c:v>12.83</c:v>
                </c:pt>
                <c:pt idx="25">
                  <c:v>11.984</c:v>
                </c:pt>
                <c:pt idx="26">
                  <c:v>12.231</c:v>
                </c:pt>
                <c:pt idx="27">
                  <c:v>3.222</c:v>
                </c:pt>
                <c:pt idx="28">
                  <c:v>14.557</c:v>
                </c:pt>
                <c:pt idx="29">
                  <c:v>12.911</c:v>
                </c:pt>
                <c:pt idx="30">
                  <c:v>10.045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'Mai19'!$C$8:$AG$8</c:f>
              <c:numCache>
                <c:formatCode>General</c:formatCode>
                <c:ptCount val="31"/>
                <c:pt idx="0">
                  <c:v>82.8</c:v>
                </c:pt>
                <c:pt idx="1">
                  <c:v>34.154999999999994</c:v>
                </c:pt>
                <c:pt idx="2">
                  <c:v>39.33</c:v>
                </c:pt>
                <c:pt idx="3">
                  <c:v>27.944999999999997</c:v>
                </c:pt>
                <c:pt idx="4">
                  <c:v>31.049999999999997</c:v>
                </c:pt>
                <c:pt idx="5">
                  <c:v>71.414999999999992</c:v>
                </c:pt>
                <c:pt idx="6">
                  <c:v>73.484999999999999</c:v>
                </c:pt>
                <c:pt idx="7">
                  <c:v>11.385</c:v>
                </c:pt>
                <c:pt idx="8">
                  <c:v>48.644999999999996</c:v>
                </c:pt>
                <c:pt idx="9">
                  <c:v>50.714999999999996</c:v>
                </c:pt>
                <c:pt idx="10">
                  <c:v>32.085000000000001</c:v>
                </c:pt>
                <c:pt idx="11">
                  <c:v>47.61</c:v>
                </c:pt>
                <c:pt idx="12">
                  <c:v>60.029999999999994</c:v>
                </c:pt>
                <c:pt idx="13">
                  <c:v>86.94</c:v>
                </c:pt>
                <c:pt idx="14">
                  <c:v>36.224999999999994</c:v>
                </c:pt>
                <c:pt idx="15">
                  <c:v>72.449999999999989</c:v>
                </c:pt>
                <c:pt idx="16">
                  <c:v>43.47</c:v>
                </c:pt>
                <c:pt idx="17">
                  <c:v>34.154999999999994</c:v>
                </c:pt>
                <c:pt idx="18">
                  <c:v>25.874999999999996</c:v>
                </c:pt>
                <c:pt idx="19">
                  <c:v>10.35</c:v>
                </c:pt>
                <c:pt idx="20">
                  <c:v>31.049999999999997</c:v>
                </c:pt>
                <c:pt idx="21">
                  <c:v>73.484999999999999</c:v>
                </c:pt>
                <c:pt idx="22">
                  <c:v>79.694999999999993</c:v>
                </c:pt>
                <c:pt idx="23">
                  <c:v>69.344999999999999</c:v>
                </c:pt>
                <c:pt idx="24">
                  <c:v>44.504999999999995</c:v>
                </c:pt>
                <c:pt idx="25">
                  <c:v>35.19</c:v>
                </c:pt>
                <c:pt idx="26">
                  <c:v>55.889999999999993</c:v>
                </c:pt>
                <c:pt idx="27">
                  <c:v>11.385</c:v>
                </c:pt>
                <c:pt idx="28">
                  <c:v>33.119999999999997</c:v>
                </c:pt>
                <c:pt idx="29">
                  <c:v>79.694999999999993</c:v>
                </c:pt>
                <c:pt idx="30">
                  <c:v>81.765000000000001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6416"/>
        <c:axId val="930752888"/>
        <c:axId val="913014208"/>
      </c:bar3DChart>
      <c:catAx>
        <c:axId val="9307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288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52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6416"/>
        <c:crosses val="autoZero"/>
        <c:crossBetween val="between"/>
      </c:valAx>
      <c:serAx>
        <c:axId val="91301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5288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'Jun19'!$C$3:$AG$3</c:f>
              <c:numCache>
                <c:formatCode>0.0</c:formatCode>
                <c:ptCount val="31"/>
                <c:pt idx="0">
                  <c:v>9.9149999999999991</c:v>
                </c:pt>
                <c:pt idx="1">
                  <c:v>9.6609999999999996</c:v>
                </c:pt>
                <c:pt idx="2">
                  <c:v>9.9499999999999993</c:v>
                </c:pt>
                <c:pt idx="3">
                  <c:v>9.2420000000000009</c:v>
                </c:pt>
                <c:pt idx="4">
                  <c:v>11.727</c:v>
                </c:pt>
                <c:pt idx="5">
                  <c:v>4.3339999999999996</c:v>
                </c:pt>
                <c:pt idx="6">
                  <c:v>9.9830000000000005</c:v>
                </c:pt>
                <c:pt idx="7">
                  <c:v>10.291</c:v>
                </c:pt>
                <c:pt idx="8">
                  <c:v>3.7719999999999998</c:v>
                </c:pt>
                <c:pt idx="9">
                  <c:v>12.007</c:v>
                </c:pt>
                <c:pt idx="10">
                  <c:v>13.673999999999999</c:v>
                </c:pt>
                <c:pt idx="11">
                  <c:v>14.593</c:v>
                </c:pt>
                <c:pt idx="12">
                  <c:v>10.185</c:v>
                </c:pt>
                <c:pt idx="13">
                  <c:v>10.159000000000001</c:v>
                </c:pt>
                <c:pt idx="14">
                  <c:v>12.958</c:v>
                </c:pt>
                <c:pt idx="15">
                  <c:v>13.862</c:v>
                </c:pt>
                <c:pt idx="16">
                  <c:v>9.7140000000000004</c:v>
                </c:pt>
                <c:pt idx="17">
                  <c:v>10.085000000000001</c:v>
                </c:pt>
                <c:pt idx="18">
                  <c:v>11.11</c:v>
                </c:pt>
                <c:pt idx="19">
                  <c:v>12.837999999999999</c:v>
                </c:pt>
                <c:pt idx="20">
                  <c:v>14.089</c:v>
                </c:pt>
                <c:pt idx="21">
                  <c:v>5.859</c:v>
                </c:pt>
                <c:pt idx="22">
                  <c:v>9.6560000000000006</c:v>
                </c:pt>
                <c:pt idx="23">
                  <c:v>9.6280000000000001</c:v>
                </c:pt>
                <c:pt idx="24">
                  <c:v>9.0690000000000008</c:v>
                </c:pt>
                <c:pt idx="25">
                  <c:v>8.9689999999999994</c:v>
                </c:pt>
                <c:pt idx="26">
                  <c:v>9.0289999999999999</c:v>
                </c:pt>
                <c:pt idx="27">
                  <c:v>9.17</c:v>
                </c:pt>
                <c:pt idx="28">
                  <c:v>9.3559999999999999</c:v>
                </c:pt>
                <c:pt idx="29">
                  <c:v>9.0220000000000002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'Jun19'!$C$8:$AG$8</c:f>
              <c:numCache>
                <c:formatCode>General</c:formatCode>
                <c:ptCount val="31"/>
                <c:pt idx="0">
                  <c:v>78.66</c:v>
                </c:pt>
                <c:pt idx="1">
                  <c:v>77.625</c:v>
                </c:pt>
                <c:pt idx="2">
                  <c:v>60.029999999999994</c:v>
                </c:pt>
                <c:pt idx="3">
                  <c:v>74.52</c:v>
                </c:pt>
                <c:pt idx="4">
                  <c:v>64.17</c:v>
                </c:pt>
                <c:pt idx="5">
                  <c:v>12.419999999999998</c:v>
                </c:pt>
                <c:pt idx="6">
                  <c:v>68.309999999999988</c:v>
                </c:pt>
                <c:pt idx="7">
                  <c:v>80.72999999999999</c:v>
                </c:pt>
                <c:pt idx="8">
                  <c:v>12.419999999999998</c:v>
                </c:pt>
                <c:pt idx="9">
                  <c:v>28.979999999999997</c:v>
                </c:pt>
                <c:pt idx="10">
                  <c:v>30.014999999999997</c:v>
                </c:pt>
                <c:pt idx="11">
                  <c:v>47.61</c:v>
                </c:pt>
                <c:pt idx="12">
                  <c:v>78.66</c:v>
                </c:pt>
                <c:pt idx="13">
                  <c:v>51.749999999999993</c:v>
                </c:pt>
                <c:pt idx="14">
                  <c:v>47.61</c:v>
                </c:pt>
                <c:pt idx="15">
                  <c:v>70.38</c:v>
                </c:pt>
                <c:pt idx="16">
                  <c:v>78.66</c:v>
                </c:pt>
                <c:pt idx="17">
                  <c:v>60.029999999999994</c:v>
                </c:pt>
                <c:pt idx="18">
                  <c:v>74.52</c:v>
                </c:pt>
                <c:pt idx="19">
                  <c:v>46.574999999999996</c:v>
                </c:pt>
                <c:pt idx="20">
                  <c:v>34.154999999999994</c:v>
                </c:pt>
                <c:pt idx="21">
                  <c:v>40.364999999999995</c:v>
                </c:pt>
                <c:pt idx="22">
                  <c:v>76.589999999999989</c:v>
                </c:pt>
                <c:pt idx="23">
                  <c:v>75.554999999999993</c:v>
                </c:pt>
                <c:pt idx="24">
                  <c:v>71.414999999999992</c:v>
                </c:pt>
                <c:pt idx="25">
                  <c:v>71.414999999999992</c:v>
                </c:pt>
                <c:pt idx="26">
                  <c:v>73.484999999999999</c:v>
                </c:pt>
                <c:pt idx="27">
                  <c:v>72.449999999999989</c:v>
                </c:pt>
                <c:pt idx="28">
                  <c:v>74.52</c:v>
                </c:pt>
                <c:pt idx="29">
                  <c:v>74.52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7592"/>
        <c:axId val="930758376"/>
        <c:axId val="913026080"/>
      </c:bar3DChart>
      <c:catAx>
        <c:axId val="930757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837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58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7592"/>
        <c:crosses val="autoZero"/>
        <c:crossBetween val="between"/>
      </c:valAx>
      <c:serAx>
        <c:axId val="91302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5837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'Jul19'!$C$3:$AG$3</c:f>
              <c:numCache>
                <c:formatCode>0.0</c:formatCode>
                <c:ptCount val="31"/>
                <c:pt idx="0">
                  <c:v>9.1210000000000004</c:v>
                </c:pt>
                <c:pt idx="1">
                  <c:v>11.499000000000001</c:v>
                </c:pt>
                <c:pt idx="2">
                  <c:v>10.98</c:v>
                </c:pt>
                <c:pt idx="3">
                  <c:v>12.458</c:v>
                </c:pt>
                <c:pt idx="4">
                  <c:v>9.8620000000000001</c:v>
                </c:pt>
                <c:pt idx="5">
                  <c:v>11.141</c:v>
                </c:pt>
                <c:pt idx="6">
                  <c:v>13.052</c:v>
                </c:pt>
                <c:pt idx="7">
                  <c:v>12.176</c:v>
                </c:pt>
                <c:pt idx="8">
                  <c:v>12.34</c:v>
                </c:pt>
                <c:pt idx="9">
                  <c:v>9.734</c:v>
                </c:pt>
                <c:pt idx="10">
                  <c:v>7.1639999999999997</c:v>
                </c:pt>
                <c:pt idx="11">
                  <c:v>14.127000000000001</c:v>
                </c:pt>
                <c:pt idx="12">
                  <c:v>12.102</c:v>
                </c:pt>
                <c:pt idx="13">
                  <c:v>12.335000000000001</c:v>
                </c:pt>
                <c:pt idx="14">
                  <c:v>8.3360000000000003</c:v>
                </c:pt>
                <c:pt idx="15">
                  <c:v>9.8130000000000006</c:v>
                </c:pt>
                <c:pt idx="16">
                  <c:v>10.169</c:v>
                </c:pt>
                <c:pt idx="17">
                  <c:v>9.673</c:v>
                </c:pt>
                <c:pt idx="18">
                  <c:v>10.260999999999999</c:v>
                </c:pt>
                <c:pt idx="19">
                  <c:v>12.289</c:v>
                </c:pt>
                <c:pt idx="20">
                  <c:v>11.243</c:v>
                </c:pt>
                <c:pt idx="21">
                  <c:v>9.6440000000000001</c:v>
                </c:pt>
                <c:pt idx="22">
                  <c:v>9.0809999999999995</c:v>
                </c:pt>
                <c:pt idx="23">
                  <c:v>8.9990000000000006</c:v>
                </c:pt>
                <c:pt idx="24">
                  <c:v>8.9350000000000005</c:v>
                </c:pt>
                <c:pt idx="25">
                  <c:v>9.3140000000000001</c:v>
                </c:pt>
                <c:pt idx="26">
                  <c:v>11.717000000000001</c:v>
                </c:pt>
                <c:pt idx="27">
                  <c:v>2.0539999999999998</c:v>
                </c:pt>
                <c:pt idx="28">
                  <c:v>8.4109999999999996</c:v>
                </c:pt>
                <c:pt idx="29">
                  <c:v>9.5969999999999995</c:v>
                </c:pt>
                <c:pt idx="30">
                  <c:v>12.364000000000001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'Jul19'!$C$8:$AG$8</c:f>
              <c:numCache>
                <c:formatCode>General</c:formatCode>
                <c:ptCount val="31"/>
                <c:pt idx="0">
                  <c:v>67.274999999999991</c:v>
                </c:pt>
                <c:pt idx="1">
                  <c:v>73.484999999999999</c:v>
                </c:pt>
                <c:pt idx="2">
                  <c:v>54.854999999999997</c:v>
                </c:pt>
                <c:pt idx="3">
                  <c:v>71.414999999999992</c:v>
                </c:pt>
                <c:pt idx="4">
                  <c:v>72.449999999999989</c:v>
                </c:pt>
                <c:pt idx="5">
                  <c:v>30.014999999999997</c:v>
                </c:pt>
                <c:pt idx="6">
                  <c:v>61.064999999999998</c:v>
                </c:pt>
                <c:pt idx="7">
                  <c:v>43.47</c:v>
                </c:pt>
                <c:pt idx="8">
                  <c:v>51.749999999999993</c:v>
                </c:pt>
                <c:pt idx="9">
                  <c:v>77.625</c:v>
                </c:pt>
                <c:pt idx="10">
                  <c:v>28.979999999999997</c:v>
                </c:pt>
                <c:pt idx="11">
                  <c:v>42.434999999999995</c:v>
                </c:pt>
                <c:pt idx="12">
                  <c:v>67.274999999999991</c:v>
                </c:pt>
                <c:pt idx="13">
                  <c:v>66.239999999999995</c:v>
                </c:pt>
                <c:pt idx="14">
                  <c:v>20.7</c:v>
                </c:pt>
                <c:pt idx="15">
                  <c:v>77.625</c:v>
                </c:pt>
                <c:pt idx="16">
                  <c:v>70.38</c:v>
                </c:pt>
                <c:pt idx="17">
                  <c:v>70.38</c:v>
                </c:pt>
                <c:pt idx="18">
                  <c:v>70.38</c:v>
                </c:pt>
                <c:pt idx="19">
                  <c:v>60.029999999999994</c:v>
                </c:pt>
                <c:pt idx="20">
                  <c:v>63.134999999999998</c:v>
                </c:pt>
                <c:pt idx="21">
                  <c:v>68.309999999999988</c:v>
                </c:pt>
                <c:pt idx="22">
                  <c:v>71.414999999999992</c:v>
                </c:pt>
                <c:pt idx="23">
                  <c:v>71.414999999999992</c:v>
                </c:pt>
                <c:pt idx="24">
                  <c:v>69.344999999999999</c:v>
                </c:pt>
                <c:pt idx="25">
                  <c:v>64.17</c:v>
                </c:pt>
                <c:pt idx="26">
                  <c:v>46.574999999999996</c:v>
                </c:pt>
                <c:pt idx="27">
                  <c:v>8.2799999999999994</c:v>
                </c:pt>
                <c:pt idx="28">
                  <c:v>28.979999999999997</c:v>
                </c:pt>
                <c:pt idx="29">
                  <c:v>75.554999999999993</c:v>
                </c:pt>
                <c:pt idx="30">
                  <c:v>49.679999999999993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9160"/>
        <c:axId val="930748576"/>
        <c:axId val="913029896"/>
      </c:bar3DChart>
      <c:catAx>
        <c:axId val="930759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4857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4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9160"/>
        <c:crosses val="autoZero"/>
        <c:crossBetween val="between"/>
      </c:valAx>
      <c:serAx>
        <c:axId val="913029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4857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'Aug19'!$C$3:$AG$3</c:f>
              <c:numCache>
                <c:formatCode>0.0</c:formatCode>
                <c:ptCount val="31"/>
                <c:pt idx="0">
                  <c:v>9.6219999999999999</c:v>
                </c:pt>
                <c:pt idx="1">
                  <c:v>12.222</c:v>
                </c:pt>
                <c:pt idx="2">
                  <c:v>11.897</c:v>
                </c:pt>
                <c:pt idx="3">
                  <c:v>9.5120000000000005</c:v>
                </c:pt>
                <c:pt idx="4">
                  <c:v>12.984999999999999</c:v>
                </c:pt>
                <c:pt idx="5">
                  <c:v>11.443</c:v>
                </c:pt>
                <c:pt idx="6">
                  <c:v>8.3640000000000008</c:v>
                </c:pt>
                <c:pt idx="7">
                  <c:v>9.91</c:v>
                </c:pt>
                <c:pt idx="8">
                  <c:v>9.3569999999999993</c:v>
                </c:pt>
                <c:pt idx="9">
                  <c:v>14.023</c:v>
                </c:pt>
                <c:pt idx="10">
                  <c:v>10.185</c:v>
                </c:pt>
                <c:pt idx="11">
                  <c:v>13.189</c:v>
                </c:pt>
                <c:pt idx="12">
                  <c:v>12.91</c:v>
                </c:pt>
                <c:pt idx="13">
                  <c:v>9.8539999999999992</c:v>
                </c:pt>
                <c:pt idx="14">
                  <c:v>13.638</c:v>
                </c:pt>
                <c:pt idx="15">
                  <c:v>10.207000000000001</c:v>
                </c:pt>
                <c:pt idx="16">
                  <c:v>11.933999999999999</c:v>
                </c:pt>
                <c:pt idx="17">
                  <c:v>9.49</c:v>
                </c:pt>
                <c:pt idx="18">
                  <c:v>13.364000000000001</c:v>
                </c:pt>
                <c:pt idx="19">
                  <c:v>3.4590000000000001</c:v>
                </c:pt>
                <c:pt idx="20">
                  <c:v>9.2509999999999994</c:v>
                </c:pt>
                <c:pt idx="21">
                  <c:v>12.22</c:v>
                </c:pt>
                <c:pt idx="22">
                  <c:v>11.089</c:v>
                </c:pt>
                <c:pt idx="23">
                  <c:v>9.3670000000000009</c:v>
                </c:pt>
                <c:pt idx="24">
                  <c:v>9.4659999999999993</c:v>
                </c:pt>
                <c:pt idx="25">
                  <c:v>9.4459999999999997</c:v>
                </c:pt>
                <c:pt idx="26">
                  <c:v>9.343</c:v>
                </c:pt>
                <c:pt idx="27">
                  <c:v>11.124000000000001</c:v>
                </c:pt>
                <c:pt idx="28">
                  <c:v>10.148999999999999</c:v>
                </c:pt>
                <c:pt idx="29">
                  <c:v>9.1050000000000004</c:v>
                </c:pt>
                <c:pt idx="30">
                  <c:v>9.2200000000000006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'Aug19'!$C$8:$AG$8</c:f>
              <c:numCache>
                <c:formatCode>General</c:formatCode>
                <c:ptCount val="31"/>
                <c:pt idx="0">
                  <c:v>73.484999999999999</c:v>
                </c:pt>
                <c:pt idx="1">
                  <c:v>41.4</c:v>
                </c:pt>
                <c:pt idx="2">
                  <c:v>65.204999999999998</c:v>
                </c:pt>
                <c:pt idx="3">
                  <c:v>74.52</c:v>
                </c:pt>
                <c:pt idx="4">
                  <c:v>64.17</c:v>
                </c:pt>
                <c:pt idx="5">
                  <c:v>38.294999999999995</c:v>
                </c:pt>
                <c:pt idx="6">
                  <c:v>13.454999999999998</c:v>
                </c:pt>
                <c:pt idx="7">
                  <c:v>73.484999999999999</c:v>
                </c:pt>
                <c:pt idx="8">
                  <c:v>68.309999999999988</c:v>
                </c:pt>
                <c:pt idx="9">
                  <c:v>22.77</c:v>
                </c:pt>
                <c:pt idx="10">
                  <c:v>64.17</c:v>
                </c:pt>
                <c:pt idx="11">
                  <c:v>23.805</c:v>
                </c:pt>
                <c:pt idx="12">
                  <c:v>44.504999999999995</c:v>
                </c:pt>
                <c:pt idx="13">
                  <c:v>75.554999999999993</c:v>
                </c:pt>
                <c:pt idx="14">
                  <c:v>60.029999999999994</c:v>
                </c:pt>
                <c:pt idx="15">
                  <c:v>69.344999999999999</c:v>
                </c:pt>
                <c:pt idx="16">
                  <c:v>43.47</c:v>
                </c:pt>
                <c:pt idx="17">
                  <c:v>72.449999999999989</c:v>
                </c:pt>
                <c:pt idx="18">
                  <c:v>31.049999999999997</c:v>
                </c:pt>
                <c:pt idx="19">
                  <c:v>6.2099999999999991</c:v>
                </c:pt>
                <c:pt idx="20">
                  <c:v>28.979999999999997</c:v>
                </c:pt>
                <c:pt idx="21">
                  <c:v>49.679999999999993</c:v>
                </c:pt>
                <c:pt idx="22">
                  <c:v>33.119999999999997</c:v>
                </c:pt>
                <c:pt idx="23">
                  <c:v>66.239999999999995</c:v>
                </c:pt>
                <c:pt idx="24">
                  <c:v>72.449999999999989</c:v>
                </c:pt>
                <c:pt idx="25">
                  <c:v>71.414999999999992</c:v>
                </c:pt>
                <c:pt idx="26">
                  <c:v>64.17</c:v>
                </c:pt>
                <c:pt idx="27">
                  <c:v>65.204999999999998</c:v>
                </c:pt>
                <c:pt idx="28">
                  <c:v>63.134999999999998</c:v>
                </c:pt>
                <c:pt idx="29">
                  <c:v>68.309999999999988</c:v>
                </c:pt>
                <c:pt idx="30">
                  <c:v>66.239999999999995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0144"/>
        <c:axId val="930750536"/>
        <c:axId val="913026504"/>
      </c:bar3DChart>
      <c:catAx>
        <c:axId val="9307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053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50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0144"/>
        <c:crosses val="autoZero"/>
        <c:crossBetween val="between"/>
      </c:valAx>
      <c:serAx>
        <c:axId val="9130265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5053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'Sep19'!$C$3:$AG$3</c:f>
              <c:numCache>
                <c:formatCode>0.0</c:formatCode>
                <c:ptCount val="31"/>
                <c:pt idx="0">
                  <c:v>12.618</c:v>
                </c:pt>
                <c:pt idx="1">
                  <c:v>6.6879999999999997</c:v>
                </c:pt>
                <c:pt idx="2">
                  <c:v>9.7270000000000003</c:v>
                </c:pt>
                <c:pt idx="3">
                  <c:v>9.5190000000000001</c:v>
                </c:pt>
                <c:pt idx="4">
                  <c:v>8.6750000000000007</c:v>
                </c:pt>
                <c:pt idx="5">
                  <c:v>2.0990000000000002</c:v>
                </c:pt>
                <c:pt idx="6">
                  <c:v>12.051</c:v>
                </c:pt>
                <c:pt idx="7">
                  <c:v>9.8239999999999998</c:v>
                </c:pt>
                <c:pt idx="8">
                  <c:v>11.605</c:v>
                </c:pt>
                <c:pt idx="9">
                  <c:v>9.8670000000000009</c:v>
                </c:pt>
                <c:pt idx="10">
                  <c:v>13.664</c:v>
                </c:pt>
                <c:pt idx="11">
                  <c:v>9.34</c:v>
                </c:pt>
                <c:pt idx="12">
                  <c:v>9.3640000000000008</c:v>
                </c:pt>
                <c:pt idx="13">
                  <c:v>10.178000000000001</c:v>
                </c:pt>
                <c:pt idx="14">
                  <c:v>8.9459999999999997</c:v>
                </c:pt>
                <c:pt idx="15">
                  <c:v>8.827</c:v>
                </c:pt>
                <c:pt idx="16">
                  <c:v>9.6920000000000002</c:v>
                </c:pt>
                <c:pt idx="17">
                  <c:v>11.2</c:v>
                </c:pt>
                <c:pt idx="18">
                  <c:v>11.666</c:v>
                </c:pt>
                <c:pt idx="19">
                  <c:v>9.3800000000000008</c:v>
                </c:pt>
                <c:pt idx="20">
                  <c:v>9.0370000000000008</c:v>
                </c:pt>
                <c:pt idx="21">
                  <c:v>11.209</c:v>
                </c:pt>
                <c:pt idx="22">
                  <c:v>12.273999999999999</c:v>
                </c:pt>
                <c:pt idx="23">
                  <c:v>12.427</c:v>
                </c:pt>
                <c:pt idx="24">
                  <c:v>12.92</c:v>
                </c:pt>
                <c:pt idx="25">
                  <c:v>13.099</c:v>
                </c:pt>
                <c:pt idx="26">
                  <c:v>11.32</c:v>
                </c:pt>
                <c:pt idx="27">
                  <c:v>10.27</c:v>
                </c:pt>
                <c:pt idx="28">
                  <c:v>9.1259999999999994</c:v>
                </c:pt>
                <c:pt idx="29">
                  <c:v>10.647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'Sep19'!$C$8:$AG$8</c:f>
              <c:numCache>
                <c:formatCode>General</c:formatCode>
                <c:ptCount val="31"/>
                <c:pt idx="0">
                  <c:v>25.874999999999996</c:v>
                </c:pt>
                <c:pt idx="1">
                  <c:v>11.385</c:v>
                </c:pt>
                <c:pt idx="2">
                  <c:v>72.449999999999989</c:v>
                </c:pt>
                <c:pt idx="3">
                  <c:v>70.38</c:v>
                </c:pt>
                <c:pt idx="4">
                  <c:v>15.524999999999999</c:v>
                </c:pt>
                <c:pt idx="5">
                  <c:v>7.2449999999999992</c:v>
                </c:pt>
                <c:pt idx="6">
                  <c:v>42.434999999999995</c:v>
                </c:pt>
                <c:pt idx="7">
                  <c:v>18.63</c:v>
                </c:pt>
                <c:pt idx="8">
                  <c:v>60.029999999999994</c:v>
                </c:pt>
                <c:pt idx="9">
                  <c:v>55.889999999999993</c:v>
                </c:pt>
                <c:pt idx="10">
                  <c:v>51.749999999999993</c:v>
                </c:pt>
                <c:pt idx="11">
                  <c:v>67.274999999999991</c:v>
                </c:pt>
                <c:pt idx="12">
                  <c:v>68.309999999999988</c:v>
                </c:pt>
                <c:pt idx="13">
                  <c:v>61.064999999999998</c:v>
                </c:pt>
                <c:pt idx="14">
                  <c:v>64.17</c:v>
                </c:pt>
                <c:pt idx="15">
                  <c:v>62.099999999999994</c:v>
                </c:pt>
                <c:pt idx="16">
                  <c:v>64.17</c:v>
                </c:pt>
                <c:pt idx="17">
                  <c:v>27.944999999999997</c:v>
                </c:pt>
                <c:pt idx="18">
                  <c:v>63.134999999999998</c:v>
                </c:pt>
                <c:pt idx="19">
                  <c:v>65.204999999999998</c:v>
                </c:pt>
                <c:pt idx="20">
                  <c:v>57.959999999999994</c:v>
                </c:pt>
                <c:pt idx="21">
                  <c:v>44.504999999999995</c:v>
                </c:pt>
                <c:pt idx="22">
                  <c:v>40.364999999999995</c:v>
                </c:pt>
                <c:pt idx="23">
                  <c:v>21.734999999999999</c:v>
                </c:pt>
                <c:pt idx="24">
                  <c:v>39.33</c:v>
                </c:pt>
                <c:pt idx="25">
                  <c:v>24.839999999999996</c:v>
                </c:pt>
                <c:pt idx="26">
                  <c:v>56.924999999999997</c:v>
                </c:pt>
                <c:pt idx="27">
                  <c:v>55.889999999999993</c:v>
                </c:pt>
                <c:pt idx="28">
                  <c:v>64.17</c:v>
                </c:pt>
                <c:pt idx="29">
                  <c:v>53.819999999999993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53280"/>
        <c:axId val="930754456"/>
        <c:axId val="913036680"/>
      </c:bar3DChart>
      <c:catAx>
        <c:axId val="9307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44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54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53280"/>
        <c:crosses val="autoZero"/>
        <c:crossBetween val="between"/>
      </c:valAx>
      <c:serAx>
        <c:axId val="9130366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5445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'Okt19'!$C$3:$AG$3</c:f>
              <c:numCache>
                <c:formatCode>0.0</c:formatCode>
                <c:ptCount val="31"/>
                <c:pt idx="0">
                  <c:v>8.9559999999999995</c:v>
                </c:pt>
                <c:pt idx="1">
                  <c:v>12.772</c:v>
                </c:pt>
                <c:pt idx="2">
                  <c:v>9.5380000000000003</c:v>
                </c:pt>
                <c:pt idx="3">
                  <c:v>2.7</c:v>
                </c:pt>
                <c:pt idx="4">
                  <c:v>8.3740000000000006</c:v>
                </c:pt>
                <c:pt idx="5">
                  <c:v>10.702</c:v>
                </c:pt>
                <c:pt idx="6">
                  <c:v>11.215</c:v>
                </c:pt>
                <c:pt idx="7">
                  <c:v>11.425000000000001</c:v>
                </c:pt>
                <c:pt idx="8">
                  <c:v>5.3789999999999996</c:v>
                </c:pt>
                <c:pt idx="9">
                  <c:v>12.877000000000001</c:v>
                </c:pt>
                <c:pt idx="10">
                  <c:v>8.7639999999999993</c:v>
                </c:pt>
                <c:pt idx="11">
                  <c:v>9.532</c:v>
                </c:pt>
                <c:pt idx="12">
                  <c:v>8.6069999999999993</c:v>
                </c:pt>
                <c:pt idx="13">
                  <c:v>8.1630000000000003</c:v>
                </c:pt>
                <c:pt idx="14">
                  <c:v>1.601</c:v>
                </c:pt>
                <c:pt idx="15">
                  <c:v>8.5489999999999995</c:v>
                </c:pt>
                <c:pt idx="16">
                  <c:v>11.567</c:v>
                </c:pt>
                <c:pt idx="17">
                  <c:v>9.4550000000000001</c:v>
                </c:pt>
                <c:pt idx="18">
                  <c:v>11.255000000000001</c:v>
                </c:pt>
                <c:pt idx="19">
                  <c:v>8.1</c:v>
                </c:pt>
                <c:pt idx="20">
                  <c:v>2.7509999999999999</c:v>
                </c:pt>
                <c:pt idx="21">
                  <c:v>2.1800000000000002</c:v>
                </c:pt>
                <c:pt idx="22">
                  <c:v>8.3989999999999991</c:v>
                </c:pt>
                <c:pt idx="23">
                  <c:v>7.7670000000000003</c:v>
                </c:pt>
                <c:pt idx="24">
                  <c:v>10.324999999999999</c:v>
                </c:pt>
                <c:pt idx="25">
                  <c:v>7.8529999999999998</c:v>
                </c:pt>
                <c:pt idx="26">
                  <c:v>8.2089999999999996</c:v>
                </c:pt>
                <c:pt idx="27">
                  <c:v>3.016</c:v>
                </c:pt>
                <c:pt idx="28">
                  <c:v>1.9410000000000001</c:v>
                </c:pt>
                <c:pt idx="29">
                  <c:v>2.7759999999999998</c:v>
                </c:pt>
                <c:pt idx="30">
                  <c:v>1.631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'Okt19'!$C$8:$AG$8</c:f>
              <c:numCache>
                <c:formatCode>General</c:formatCode>
                <c:ptCount val="31"/>
                <c:pt idx="0">
                  <c:v>60.029999999999994</c:v>
                </c:pt>
                <c:pt idx="1">
                  <c:v>22.77</c:v>
                </c:pt>
                <c:pt idx="2">
                  <c:v>62.099999999999994</c:v>
                </c:pt>
                <c:pt idx="3">
                  <c:v>5.1749999999999998</c:v>
                </c:pt>
                <c:pt idx="4">
                  <c:v>20.7</c:v>
                </c:pt>
                <c:pt idx="5">
                  <c:v>13.454999999999998</c:v>
                </c:pt>
                <c:pt idx="6">
                  <c:v>39.33</c:v>
                </c:pt>
                <c:pt idx="7">
                  <c:v>27.944999999999997</c:v>
                </c:pt>
                <c:pt idx="8">
                  <c:v>4.1399999999999997</c:v>
                </c:pt>
                <c:pt idx="9">
                  <c:v>35.19</c:v>
                </c:pt>
                <c:pt idx="10">
                  <c:v>56.924999999999997</c:v>
                </c:pt>
                <c:pt idx="11">
                  <c:v>36.224999999999994</c:v>
                </c:pt>
                <c:pt idx="12">
                  <c:v>45.54</c:v>
                </c:pt>
                <c:pt idx="13">
                  <c:v>51.749999999999993</c:v>
                </c:pt>
                <c:pt idx="14">
                  <c:v>2.0699999999999998</c:v>
                </c:pt>
                <c:pt idx="15">
                  <c:v>53.819999999999993</c:v>
                </c:pt>
                <c:pt idx="16">
                  <c:v>40.364999999999995</c:v>
                </c:pt>
                <c:pt idx="17">
                  <c:v>20.7</c:v>
                </c:pt>
                <c:pt idx="18">
                  <c:v>19.664999999999999</c:v>
                </c:pt>
                <c:pt idx="19">
                  <c:v>17.594999999999999</c:v>
                </c:pt>
                <c:pt idx="20">
                  <c:v>5.1749999999999998</c:v>
                </c:pt>
                <c:pt idx="21">
                  <c:v>6.2099999999999991</c:v>
                </c:pt>
                <c:pt idx="22">
                  <c:v>21.734999999999999</c:v>
                </c:pt>
                <c:pt idx="23">
                  <c:v>20.7</c:v>
                </c:pt>
                <c:pt idx="24">
                  <c:v>33.119999999999997</c:v>
                </c:pt>
                <c:pt idx="25">
                  <c:v>45.54</c:v>
                </c:pt>
                <c:pt idx="26">
                  <c:v>33.119999999999997</c:v>
                </c:pt>
                <c:pt idx="27">
                  <c:v>7.2449999999999992</c:v>
                </c:pt>
                <c:pt idx="28">
                  <c:v>4.1399999999999997</c:v>
                </c:pt>
                <c:pt idx="29">
                  <c:v>6.2099999999999991</c:v>
                </c:pt>
                <c:pt idx="30">
                  <c:v>5.1749999999999998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2096"/>
        <c:axId val="930773272"/>
        <c:axId val="913027352"/>
      </c:bar3DChart>
      <c:catAx>
        <c:axId val="9307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32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73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2096"/>
        <c:crosses val="autoZero"/>
        <c:crossBetween val="between"/>
      </c:valAx>
      <c:serAx>
        <c:axId val="9130273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7327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'Nov19'!$C$3:$AG$3</c:f>
              <c:numCache>
                <c:formatCode>0.0</c:formatCode>
                <c:ptCount val="31"/>
                <c:pt idx="0">
                  <c:v>4.3040000000000003</c:v>
                </c:pt>
                <c:pt idx="1">
                  <c:v>9.173</c:v>
                </c:pt>
                <c:pt idx="2">
                  <c:v>2.57</c:v>
                </c:pt>
                <c:pt idx="3">
                  <c:v>10.704000000000001</c:v>
                </c:pt>
                <c:pt idx="4">
                  <c:v>9.7650000000000006</c:v>
                </c:pt>
                <c:pt idx="5">
                  <c:v>8.6709999999999994</c:v>
                </c:pt>
                <c:pt idx="6">
                  <c:v>1.7609999999999999</c:v>
                </c:pt>
                <c:pt idx="7">
                  <c:v>1.0089999999999999</c:v>
                </c:pt>
                <c:pt idx="8">
                  <c:v>10.84</c:v>
                </c:pt>
                <c:pt idx="9">
                  <c:v>7.4729999999999999</c:v>
                </c:pt>
                <c:pt idx="10">
                  <c:v>9.5190000000000001</c:v>
                </c:pt>
                <c:pt idx="11">
                  <c:v>7.8179999999999996</c:v>
                </c:pt>
                <c:pt idx="12">
                  <c:v>8.1950000000000003</c:v>
                </c:pt>
                <c:pt idx="13">
                  <c:v>1.8260000000000001</c:v>
                </c:pt>
                <c:pt idx="14">
                  <c:v>4.2300000000000004</c:v>
                </c:pt>
                <c:pt idx="15">
                  <c:v>7.26</c:v>
                </c:pt>
                <c:pt idx="16">
                  <c:v>0.55200000000000005</c:v>
                </c:pt>
                <c:pt idx="17">
                  <c:v>8.9359999999999999</c:v>
                </c:pt>
                <c:pt idx="18">
                  <c:v>6.7809999999999997</c:v>
                </c:pt>
                <c:pt idx="19">
                  <c:v>2.0019999999999998</c:v>
                </c:pt>
                <c:pt idx="20">
                  <c:v>1.0169999999999999</c:v>
                </c:pt>
                <c:pt idx="21">
                  <c:v>2.9319999999999999</c:v>
                </c:pt>
                <c:pt idx="22">
                  <c:v>3.831</c:v>
                </c:pt>
                <c:pt idx="23">
                  <c:v>6.5709999999999997</c:v>
                </c:pt>
                <c:pt idx="24">
                  <c:v>5.3689999999999998</c:v>
                </c:pt>
                <c:pt idx="25">
                  <c:v>2.4430000000000001</c:v>
                </c:pt>
                <c:pt idx="26">
                  <c:v>3.9169999999999998</c:v>
                </c:pt>
                <c:pt idx="27">
                  <c:v>3.9169999999999998</c:v>
                </c:pt>
                <c:pt idx="28">
                  <c:v>2.9409999999999998</c:v>
                </c:pt>
                <c:pt idx="29">
                  <c:v>5.8789999999999996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'Nov19'!$C$8:$AG$8</c:f>
              <c:numCache>
                <c:formatCode>General</c:formatCode>
                <c:ptCount val="31"/>
                <c:pt idx="0">
                  <c:v>6.2099999999999991</c:v>
                </c:pt>
                <c:pt idx="1">
                  <c:v>15.524999999999999</c:v>
                </c:pt>
                <c:pt idx="2">
                  <c:v>4.1399999999999997</c:v>
                </c:pt>
                <c:pt idx="3">
                  <c:v>15.524999999999999</c:v>
                </c:pt>
                <c:pt idx="4">
                  <c:v>24.839999999999996</c:v>
                </c:pt>
                <c:pt idx="5">
                  <c:v>14.489999999999998</c:v>
                </c:pt>
                <c:pt idx="6">
                  <c:v>5.1749999999999998</c:v>
                </c:pt>
                <c:pt idx="7">
                  <c:v>2.0699999999999998</c:v>
                </c:pt>
                <c:pt idx="8">
                  <c:v>13.454999999999998</c:v>
                </c:pt>
                <c:pt idx="9">
                  <c:v>23.805</c:v>
                </c:pt>
                <c:pt idx="10">
                  <c:v>17.594999999999999</c:v>
                </c:pt>
                <c:pt idx="11">
                  <c:v>35.19</c:v>
                </c:pt>
                <c:pt idx="12">
                  <c:v>17.594999999999999</c:v>
                </c:pt>
                <c:pt idx="13">
                  <c:v>4.1399999999999997</c:v>
                </c:pt>
                <c:pt idx="14">
                  <c:v>9.3149999999999995</c:v>
                </c:pt>
                <c:pt idx="15">
                  <c:v>19.664999999999999</c:v>
                </c:pt>
                <c:pt idx="16">
                  <c:v>1.0349999999999999</c:v>
                </c:pt>
                <c:pt idx="17">
                  <c:v>25.874999999999996</c:v>
                </c:pt>
                <c:pt idx="18">
                  <c:v>15.524999999999999</c:v>
                </c:pt>
                <c:pt idx="19">
                  <c:v>7.2449999999999992</c:v>
                </c:pt>
                <c:pt idx="20">
                  <c:v>2.0699999999999998</c:v>
                </c:pt>
                <c:pt idx="21">
                  <c:v>7.2449999999999992</c:v>
                </c:pt>
                <c:pt idx="22">
                  <c:v>10.35</c:v>
                </c:pt>
                <c:pt idx="23">
                  <c:v>12.419999999999998</c:v>
                </c:pt>
                <c:pt idx="24">
                  <c:v>20.7</c:v>
                </c:pt>
                <c:pt idx="25">
                  <c:v>8.2799999999999994</c:v>
                </c:pt>
                <c:pt idx="26">
                  <c:v>13.454999999999998</c:v>
                </c:pt>
                <c:pt idx="27">
                  <c:v>5.1749999999999998</c:v>
                </c:pt>
                <c:pt idx="28">
                  <c:v>3.1049999999999995</c:v>
                </c:pt>
                <c:pt idx="29">
                  <c:v>8.2799999999999994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0528"/>
        <c:axId val="930769352"/>
        <c:axId val="913029048"/>
      </c:bar3DChart>
      <c:catAx>
        <c:axId val="9307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935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9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0528"/>
        <c:crosses val="autoZero"/>
        <c:crossBetween val="between"/>
      </c:valAx>
      <c:serAx>
        <c:axId val="913029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935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Dezember 2019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'Dez19'!$C$3:$AG$3</c:f>
              <c:numCache>
                <c:formatCode>0.0</c:formatCode>
                <c:ptCount val="31"/>
                <c:pt idx="0">
                  <c:v>1.2010000000000001</c:v>
                </c:pt>
                <c:pt idx="1">
                  <c:v>1.944</c:v>
                </c:pt>
                <c:pt idx="2">
                  <c:v>5.8579999999999997</c:v>
                </c:pt>
                <c:pt idx="3">
                  <c:v>5.718</c:v>
                </c:pt>
                <c:pt idx="4">
                  <c:v>1.923</c:v>
                </c:pt>
                <c:pt idx="5">
                  <c:v>5.2679999999999998</c:v>
                </c:pt>
                <c:pt idx="6">
                  <c:v>6.3120000000000003</c:v>
                </c:pt>
                <c:pt idx="7">
                  <c:v>5.35</c:v>
                </c:pt>
                <c:pt idx="8">
                  <c:v>3.536</c:v>
                </c:pt>
                <c:pt idx="9">
                  <c:v>5.5640000000000001</c:v>
                </c:pt>
                <c:pt idx="10">
                  <c:v>1.135</c:v>
                </c:pt>
                <c:pt idx="11">
                  <c:v>4.8630000000000004</c:v>
                </c:pt>
                <c:pt idx="12">
                  <c:v>5.4269999999999996</c:v>
                </c:pt>
                <c:pt idx="13">
                  <c:v>5.359</c:v>
                </c:pt>
                <c:pt idx="14">
                  <c:v>3.359</c:v>
                </c:pt>
                <c:pt idx="15">
                  <c:v>3.4420000000000002</c:v>
                </c:pt>
                <c:pt idx="16">
                  <c:v>1.006</c:v>
                </c:pt>
                <c:pt idx="17">
                  <c:v>4.7</c:v>
                </c:pt>
                <c:pt idx="18">
                  <c:v>5.3620000000000001</c:v>
                </c:pt>
                <c:pt idx="19">
                  <c:v>0.39300000000000002</c:v>
                </c:pt>
                <c:pt idx="20">
                  <c:v>5.2460000000000004</c:v>
                </c:pt>
                <c:pt idx="21">
                  <c:v>4.8579999999999997</c:v>
                </c:pt>
                <c:pt idx="22">
                  <c:v>5.0179999999999998</c:v>
                </c:pt>
                <c:pt idx="23">
                  <c:v>3.4060000000000001</c:v>
                </c:pt>
                <c:pt idx="24">
                  <c:v>5.7640000000000002</c:v>
                </c:pt>
                <c:pt idx="25">
                  <c:v>3.9169999999999998</c:v>
                </c:pt>
                <c:pt idx="26">
                  <c:v>5.133</c:v>
                </c:pt>
                <c:pt idx="27">
                  <c:v>5.0330000000000004</c:v>
                </c:pt>
                <c:pt idx="28">
                  <c:v>4.5010000000000003</c:v>
                </c:pt>
                <c:pt idx="29">
                  <c:v>0.91900000000000004</c:v>
                </c:pt>
                <c:pt idx="30">
                  <c:v>2.4689999999999999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'Dez19'!$C$8:$AG$8</c:f>
              <c:numCache>
                <c:formatCode>General</c:formatCode>
                <c:ptCount val="31"/>
                <c:pt idx="0">
                  <c:v>1.0349999999999999</c:v>
                </c:pt>
                <c:pt idx="1">
                  <c:v>3.1049999999999995</c:v>
                </c:pt>
                <c:pt idx="2">
                  <c:v>19.664999999999999</c:v>
                </c:pt>
                <c:pt idx="3">
                  <c:v>13.454999999999998</c:v>
                </c:pt>
                <c:pt idx="4">
                  <c:v>4.1399999999999997</c:v>
                </c:pt>
                <c:pt idx="5">
                  <c:v>8.2799999999999994</c:v>
                </c:pt>
                <c:pt idx="6">
                  <c:v>16.559999999999999</c:v>
                </c:pt>
                <c:pt idx="7">
                  <c:v>16.559999999999999</c:v>
                </c:pt>
                <c:pt idx="8">
                  <c:v>5.1749999999999998</c:v>
                </c:pt>
                <c:pt idx="9">
                  <c:v>19.664999999999999</c:v>
                </c:pt>
                <c:pt idx="10">
                  <c:v>2.0699999999999998</c:v>
                </c:pt>
                <c:pt idx="11">
                  <c:v>18.63</c:v>
                </c:pt>
                <c:pt idx="12">
                  <c:v>8.2799999999999994</c:v>
                </c:pt>
                <c:pt idx="13">
                  <c:v>12.419999999999998</c:v>
                </c:pt>
                <c:pt idx="14">
                  <c:v>8.2799999999999994</c:v>
                </c:pt>
                <c:pt idx="15">
                  <c:v>10.35</c:v>
                </c:pt>
                <c:pt idx="16">
                  <c:v>3.1049999999999995</c:v>
                </c:pt>
                <c:pt idx="17">
                  <c:v>9.3149999999999995</c:v>
                </c:pt>
                <c:pt idx="18">
                  <c:v>11.385</c:v>
                </c:pt>
                <c:pt idx="19">
                  <c:v>1.0349999999999999</c:v>
                </c:pt>
                <c:pt idx="20">
                  <c:v>12.419999999999998</c:v>
                </c:pt>
                <c:pt idx="21">
                  <c:v>4.1399999999999997</c:v>
                </c:pt>
                <c:pt idx="22">
                  <c:v>6.2099999999999991</c:v>
                </c:pt>
                <c:pt idx="23">
                  <c:v>2.0699999999999998</c:v>
                </c:pt>
                <c:pt idx="24">
                  <c:v>13.454999999999998</c:v>
                </c:pt>
                <c:pt idx="25">
                  <c:v>7.2449999999999992</c:v>
                </c:pt>
                <c:pt idx="26">
                  <c:v>6.2099999999999991</c:v>
                </c:pt>
                <c:pt idx="27">
                  <c:v>14.489999999999998</c:v>
                </c:pt>
                <c:pt idx="28">
                  <c:v>8.2799999999999994</c:v>
                </c:pt>
                <c:pt idx="29">
                  <c:v>3.1049999999999995</c:v>
                </c:pt>
                <c:pt idx="30">
                  <c:v>4.1399999999999997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62688"/>
        <c:axId val="930764256"/>
        <c:axId val="913034136"/>
      </c:bar3DChart>
      <c:catAx>
        <c:axId val="93076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42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2688"/>
        <c:crosses val="autoZero"/>
        <c:crossBetween val="between"/>
      </c:valAx>
      <c:serAx>
        <c:axId val="9130341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425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Januar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'Jan20'!$C$3:$AG$3</c:f>
              <c:numCache>
                <c:formatCode>0.0</c:formatCode>
                <c:ptCount val="31"/>
                <c:pt idx="0">
                  <c:v>1.1299999999999999</c:v>
                </c:pt>
                <c:pt idx="1">
                  <c:v>1.452</c:v>
                </c:pt>
                <c:pt idx="2">
                  <c:v>3.7309999999999999</c:v>
                </c:pt>
                <c:pt idx="3">
                  <c:v>5.6260000000000003</c:v>
                </c:pt>
                <c:pt idx="4">
                  <c:v>5.2080000000000002</c:v>
                </c:pt>
                <c:pt idx="5">
                  <c:v>5.359</c:v>
                </c:pt>
                <c:pt idx="6">
                  <c:v>5.3449999999999998</c:v>
                </c:pt>
                <c:pt idx="7">
                  <c:v>5.5810000000000004</c:v>
                </c:pt>
                <c:pt idx="8">
                  <c:v>5.806</c:v>
                </c:pt>
                <c:pt idx="9">
                  <c:v>7.16</c:v>
                </c:pt>
                <c:pt idx="10">
                  <c:v>5.4889999999999999</c:v>
                </c:pt>
                <c:pt idx="11">
                  <c:v>5.7709999999999999</c:v>
                </c:pt>
                <c:pt idx="12">
                  <c:v>3.7330000000000001</c:v>
                </c:pt>
                <c:pt idx="13">
                  <c:v>5.8380000000000001</c:v>
                </c:pt>
                <c:pt idx="14">
                  <c:v>5.6520000000000001</c:v>
                </c:pt>
                <c:pt idx="15">
                  <c:v>5.6120000000000001</c:v>
                </c:pt>
                <c:pt idx="16">
                  <c:v>4.8840000000000003</c:v>
                </c:pt>
                <c:pt idx="17">
                  <c:v>7.218</c:v>
                </c:pt>
                <c:pt idx="18">
                  <c:v>6.9240000000000004</c:v>
                </c:pt>
                <c:pt idx="19">
                  <c:v>6.0069999999999997</c:v>
                </c:pt>
                <c:pt idx="20">
                  <c:v>6.07</c:v>
                </c:pt>
                <c:pt idx="21">
                  <c:v>6.3390000000000004</c:v>
                </c:pt>
                <c:pt idx="22">
                  <c:v>1.1919999999999999</c:v>
                </c:pt>
                <c:pt idx="23">
                  <c:v>5.1150000000000002</c:v>
                </c:pt>
                <c:pt idx="24">
                  <c:v>5.9349999999999996</c:v>
                </c:pt>
                <c:pt idx="25">
                  <c:v>6.5220000000000002</c:v>
                </c:pt>
                <c:pt idx="26">
                  <c:v>5.2670000000000003</c:v>
                </c:pt>
                <c:pt idx="27">
                  <c:v>0.86899999999999999</c:v>
                </c:pt>
                <c:pt idx="28">
                  <c:v>4.7720000000000002</c:v>
                </c:pt>
                <c:pt idx="29">
                  <c:v>8.4930000000000003</c:v>
                </c:pt>
                <c:pt idx="30">
                  <c:v>9.827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'Jan20'!$C$8:$AG$8</c:f>
              <c:numCache>
                <c:formatCode>General</c:formatCode>
                <c:ptCount val="31"/>
                <c:pt idx="0">
                  <c:v>3.1049999999999995</c:v>
                </c:pt>
                <c:pt idx="1">
                  <c:v>2.0699999999999998</c:v>
                </c:pt>
                <c:pt idx="2">
                  <c:v>7.2449999999999992</c:v>
                </c:pt>
                <c:pt idx="3">
                  <c:v>10.35</c:v>
                </c:pt>
                <c:pt idx="4">
                  <c:v>19.664999999999999</c:v>
                </c:pt>
                <c:pt idx="5">
                  <c:v>20.7</c:v>
                </c:pt>
                <c:pt idx="6">
                  <c:v>17.594999999999999</c:v>
                </c:pt>
                <c:pt idx="7">
                  <c:v>21.734999999999999</c:v>
                </c:pt>
                <c:pt idx="8">
                  <c:v>18.63</c:v>
                </c:pt>
                <c:pt idx="9">
                  <c:v>19.664999999999999</c:v>
                </c:pt>
                <c:pt idx="10">
                  <c:v>22.77</c:v>
                </c:pt>
                <c:pt idx="11">
                  <c:v>22.77</c:v>
                </c:pt>
                <c:pt idx="12">
                  <c:v>14.489999999999998</c:v>
                </c:pt>
                <c:pt idx="13">
                  <c:v>23.805</c:v>
                </c:pt>
                <c:pt idx="14">
                  <c:v>23.805</c:v>
                </c:pt>
                <c:pt idx="15">
                  <c:v>24.839999999999996</c:v>
                </c:pt>
                <c:pt idx="16">
                  <c:v>8.2799999999999994</c:v>
                </c:pt>
                <c:pt idx="17">
                  <c:v>23.805</c:v>
                </c:pt>
                <c:pt idx="18">
                  <c:v>14.489999999999998</c:v>
                </c:pt>
                <c:pt idx="19">
                  <c:v>27.944999999999997</c:v>
                </c:pt>
                <c:pt idx="20">
                  <c:v>28.979999999999997</c:v>
                </c:pt>
                <c:pt idx="21">
                  <c:v>28.979999999999997</c:v>
                </c:pt>
                <c:pt idx="22">
                  <c:v>3.1049999999999995</c:v>
                </c:pt>
                <c:pt idx="23">
                  <c:v>11.385</c:v>
                </c:pt>
                <c:pt idx="24">
                  <c:v>23.805</c:v>
                </c:pt>
                <c:pt idx="25">
                  <c:v>17.594999999999999</c:v>
                </c:pt>
                <c:pt idx="26">
                  <c:v>15.524999999999999</c:v>
                </c:pt>
                <c:pt idx="27">
                  <c:v>1.0349999999999999</c:v>
                </c:pt>
                <c:pt idx="28">
                  <c:v>5.1749999999999998</c:v>
                </c:pt>
                <c:pt idx="29">
                  <c:v>24.839999999999996</c:v>
                </c:pt>
                <c:pt idx="30">
                  <c:v>30.014999999999997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65824"/>
        <c:axId val="930766216"/>
        <c:axId val="913027776"/>
      </c:bar3DChart>
      <c:catAx>
        <c:axId val="93076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62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6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5824"/>
        <c:crosses val="autoZero"/>
        <c:crossBetween val="between"/>
      </c:valAx>
      <c:serAx>
        <c:axId val="91302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621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 2013</a:t>
            </a:r>
          </a:p>
        </c:rich>
      </c:tx>
      <c:layout>
        <c:manualLayout>
          <c:xMode val="edge"/>
          <c:yMode val="edge"/>
          <c:x val="0.33653845016179884"/>
          <c:y val="2.6647955571100744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'Mai13'!$A$3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'Mai13'!$C$3:$AG$3</c:f>
              <c:numCache>
                <c:formatCode>0.0</c:formatCode>
                <c:ptCount val="3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4.8630000000000004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8">
                  <c:v>10</c:v>
                </c:pt>
                <c:pt idx="9">
                  <c:v>3.1859999999999999</c:v>
                </c:pt>
                <c:pt idx="10">
                  <c:v>9.6620000000000008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7.0030000000000001</c:v>
                </c:pt>
                <c:pt idx="16">
                  <c:v>9.7089999999999996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1">
                  <c:v>1.9870000000000001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9.84</c:v>
                </c:pt>
                <c:pt idx="29">
                  <c:v>10</c:v>
                </c:pt>
                <c:pt idx="30">
                  <c:v>3.113</c:v>
                </c:pt>
              </c:numCache>
            </c:numRef>
          </c:val>
        </c:ser>
        <c:ser>
          <c:idx val="0"/>
          <c:order val="1"/>
          <c:tx>
            <c:strRef>
              <c:f>'Mai13'!$A$4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'Mai13'!$C$4:$AG$4</c:f>
              <c:numCache>
                <c:formatCode>0.0</c:formatCode>
                <c:ptCount val="31"/>
                <c:pt idx="0">
                  <c:v>63.3</c:v>
                </c:pt>
                <c:pt idx="1">
                  <c:v>66.900000000000006</c:v>
                </c:pt>
                <c:pt idx="2">
                  <c:v>24.4</c:v>
                </c:pt>
                <c:pt idx="3">
                  <c:v>21.5</c:v>
                </c:pt>
                <c:pt idx="4">
                  <c:v>61.3</c:v>
                </c:pt>
                <c:pt idx="5">
                  <c:v>30.3</c:v>
                </c:pt>
                <c:pt idx="6">
                  <c:v>59.2</c:v>
                </c:pt>
                <c:pt idx="7">
                  <c:v>81</c:v>
                </c:pt>
                <c:pt idx="8">
                  <c:v>35.299999999999997</c:v>
                </c:pt>
                <c:pt idx="9">
                  <c:v>16.899999999999999</c:v>
                </c:pt>
                <c:pt idx="10">
                  <c:v>29.8</c:v>
                </c:pt>
                <c:pt idx="11">
                  <c:v>41.4</c:v>
                </c:pt>
                <c:pt idx="12">
                  <c:v>48.2</c:v>
                </c:pt>
                <c:pt idx="13">
                  <c:v>72.2</c:v>
                </c:pt>
                <c:pt idx="14">
                  <c:v>39.4</c:v>
                </c:pt>
                <c:pt idx="15">
                  <c:v>27.8</c:v>
                </c:pt>
                <c:pt idx="16">
                  <c:v>33.1</c:v>
                </c:pt>
                <c:pt idx="17">
                  <c:v>71.7</c:v>
                </c:pt>
                <c:pt idx="18">
                  <c:v>42.4</c:v>
                </c:pt>
                <c:pt idx="19">
                  <c:v>42.4</c:v>
                </c:pt>
                <c:pt idx="20">
                  <c:v>25</c:v>
                </c:pt>
                <c:pt idx="21">
                  <c:v>12.7</c:v>
                </c:pt>
                <c:pt idx="22">
                  <c:v>41.7</c:v>
                </c:pt>
                <c:pt idx="23">
                  <c:v>38.9</c:v>
                </c:pt>
                <c:pt idx="24">
                  <c:v>48.6</c:v>
                </c:pt>
                <c:pt idx="25">
                  <c:v>32.1</c:v>
                </c:pt>
                <c:pt idx="26">
                  <c:v>81.900000000000006</c:v>
                </c:pt>
                <c:pt idx="27">
                  <c:v>51</c:v>
                </c:pt>
                <c:pt idx="28">
                  <c:v>34.1</c:v>
                </c:pt>
                <c:pt idx="29">
                  <c:v>46.7</c:v>
                </c:pt>
                <c:pt idx="30">
                  <c:v>17.899999999999999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734752"/>
        <c:axId val="895728872"/>
        <c:axId val="913187624"/>
      </c:bar3DChart>
      <c:catAx>
        <c:axId val="8957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2887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895728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5734752"/>
        <c:crosses val="autoZero"/>
        <c:crossBetween val="between"/>
      </c:valAx>
      <c:serAx>
        <c:axId val="913187624"/>
        <c:scaling>
          <c:orientation val="minMax"/>
        </c:scaling>
        <c:delete val="1"/>
        <c:axPos val="b"/>
        <c:majorTickMark val="out"/>
        <c:minorTickMark val="none"/>
        <c:tickLblPos val="nextTo"/>
        <c:crossAx val="89572887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07219523930658"/>
          <c:y val="0.51462636103314829"/>
          <c:w val="0.14876042917625532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Februar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'Feb20'!$C$3:$AG$3</c:f>
              <c:numCache>
                <c:formatCode>0.0</c:formatCode>
                <c:ptCount val="31"/>
                <c:pt idx="0">
                  <c:v>8.3879999999999999</c:v>
                </c:pt>
                <c:pt idx="1">
                  <c:v>1.726</c:v>
                </c:pt>
                <c:pt idx="2">
                  <c:v>5.9870000000000001</c:v>
                </c:pt>
                <c:pt idx="3">
                  <c:v>10.968</c:v>
                </c:pt>
                <c:pt idx="4">
                  <c:v>10.087</c:v>
                </c:pt>
                <c:pt idx="5">
                  <c:v>9.0709999999999997</c:v>
                </c:pt>
                <c:pt idx="6">
                  <c:v>8.56</c:v>
                </c:pt>
                <c:pt idx="7">
                  <c:v>8.35</c:v>
                </c:pt>
                <c:pt idx="8">
                  <c:v>8.69</c:v>
                </c:pt>
                <c:pt idx="9">
                  <c:v>10.632</c:v>
                </c:pt>
                <c:pt idx="10">
                  <c:v>9.7789999999999999</c:v>
                </c:pt>
                <c:pt idx="11">
                  <c:v>11.715</c:v>
                </c:pt>
                <c:pt idx="12">
                  <c:v>6.7949999999999999</c:v>
                </c:pt>
                <c:pt idx="13">
                  <c:v>12.185</c:v>
                </c:pt>
                <c:pt idx="14">
                  <c:v>9.2620000000000005</c:v>
                </c:pt>
                <c:pt idx="15">
                  <c:v>7.6379999999999999</c:v>
                </c:pt>
                <c:pt idx="16">
                  <c:v>3.0950000000000002</c:v>
                </c:pt>
                <c:pt idx="17">
                  <c:v>10.118</c:v>
                </c:pt>
                <c:pt idx="18">
                  <c:v>11.986000000000001</c:v>
                </c:pt>
                <c:pt idx="19">
                  <c:v>9.5679999999999996</c:v>
                </c:pt>
                <c:pt idx="20">
                  <c:v>9.5980000000000008</c:v>
                </c:pt>
                <c:pt idx="21">
                  <c:v>8.9749999999999996</c:v>
                </c:pt>
                <c:pt idx="22">
                  <c:v>9.843</c:v>
                </c:pt>
                <c:pt idx="23">
                  <c:v>8.68</c:v>
                </c:pt>
                <c:pt idx="24">
                  <c:v>7.7009999999999996</c:v>
                </c:pt>
                <c:pt idx="25">
                  <c:v>12.651</c:v>
                </c:pt>
                <c:pt idx="26">
                  <c:v>5.3280000000000003</c:v>
                </c:pt>
                <c:pt idx="27">
                  <c:v>9.5640000000000001</c:v>
                </c:pt>
                <c:pt idx="28">
                  <c:v>9.7590000000000003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'Feb20'!$C$8:$AG$8</c:f>
              <c:numCache>
                <c:formatCode>General</c:formatCode>
                <c:ptCount val="31"/>
                <c:pt idx="0">
                  <c:v>13.454999999999998</c:v>
                </c:pt>
                <c:pt idx="1">
                  <c:v>3.1049999999999995</c:v>
                </c:pt>
                <c:pt idx="2">
                  <c:v>6.2099999999999991</c:v>
                </c:pt>
                <c:pt idx="3">
                  <c:v>13.454999999999998</c:v>
                </c:pt>
                <c:pt idx="4">
                  <c:v>30.014999999999997</c:v>
                </c:pt>
                <c:pt idx="5">
                  <c:v>38.294999999999995</c:v>
                </c:pt>
                <c:pt idx="6">
                  <c:v>44.504999999999995</c:v>
                </c:pt>
                <c:pt idx="7">
                  <c:v>36.224999999999994</c:v>
                </c:pt>
                <c:pt idx="8">
                  <c:v>36.224999999999994</c:v>
                </c:pt>
                <c:pt idx="9">
                  <c:v>20.7</c:v>
                </c:pt>
                <c:pt idx="10">
                  <c:v>13.454999999999998</c:v>
                </c:pt>
                <c:pt idx="11">
                  <c:v>34.154999999999994</c:v>
                </c:pt>
                <c:pt idx="12">
                  <c:v>16.559999999999999</c:v>
                </c:pt>
                <c:pt idx="13">
                  <c:v>33.119999999999997</c:v>
                </c:pt>
                <c:pt idx="14">
                  <c:v>46.574999999999996</c:v>
                </c:pt>
                <c:pt idx="15">
                  <c:v>23.805</c:v>
                </c:pt>
                <c:pt idx="16">
                  <c:v>9.3149999999999995</c:v>
                </c:pt>
                <c:pt idx="17">
                  <c:v>52.784999999999997</c:v>
                </c:pt>
                <c:pt idx="18">
                  <c:v>21.734999999999999</c:v>
                </c:pt>
                <c:pt idx="19">
                  <c:v>49.679999999999993</c:v>
                </c:pt>
                <c:pt idx="20">
                  <c:v>43.47</c:v>
                </c:pt>
                <c:pt idx="21">
                  <c:v>53.819999999999993</c:v>
                </c:pt>
                <c:pt idx="22">
                  <c:v>16.559999999999999</c:v>
                </c:pt>
                <c:pt idx="23">
                  <c:v>53.819999999999993</c:v>
                </c:pt>
                <c:pt idx="24">
                  <c:v>17.594999999999999</c:v>
                </c:pt>
                <c:pt idx="25">
                  <c:v>19.664999999999999</c:v>
                </c:pt>
                <c:pt idx="26">
                  <c:v>4.1399999999999997</c:v>
                </c:pt>
                <c:pt idx="27">
                  <c:v>53.819999999999993</c:v>
                </c:pt>
                <c:pt idx="28">
                  <c:v>30.014999999999997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68960"/>
        <c:axId val="930765432"/>
        <c:axId val="913028624"/>
      </c:bar3DChart>
      <c:catAx>
        <c:axId val="9307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54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5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8960"/>
        <c:crosses val="autoZero"/>
        <c:crossBetween val="between"/>
      </c:valAx>
      <c:serAx>
        <c:axId val="91302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543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März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'Mar20'!$C$3:$AG$3</c:f>
              <c:numCache>
                <c:formatCode>0.0</c:formatCode>
                <c:ptCount val="31"/>
                <c:pt idx="0">
                  <c:v>9.3729999999999993</c:v>
                </c:pt>
                <c:pt idx="1">
                  <c:v>1.508</c:v>
                </c:pt>
                <c:pt idx="2">
                  <c:v>12.488</c:v>
                </c:pt>
                <c:pt idx="3">
                  <c:v>11.951000000000001</c:v>
                </c:pt>
                <c:pt idx="4">
                  <c:v>2.2429999999999999</c:v>
                </c:pt>
                <c:pt idx="5">
                  <c:v>14.186999999999999</c:v>
                </c:pt>
                <c:pt idx="6">
                  <c:v>12.884</c:v>
                </c:pt>
                <c:pt idx="7">
                  <c:v>11.032</c:v>
                </c:pt>
                <c:pt idx="8">
                  <c:v>12.315</c:v>
                </c:pt>
                <c:pt idx="9">
                  <c:v>1.123</c:v>
                </c:pt>
                <c:pt idx="10">
                  <c:v>13.733000000000001</c:v>
                </c:pt>
                <c:pt idx="11">
                  <c:v>12.494</c:v>
                </c:pt>
                <c:pt idx="12">
                  <c:v>8.0129999999999999</c:v>
                </c:pt>
                <c:pt idx="13">
                  <c:v>12.845000000000001</c:v>
                </c:pt>
                <c:pt idx="14">
                  <c:v>9.8879999999999999</c:v>
                </c:pt>
                <c:pt idx="15">
                  <c:v>9.657</c:v>
                </c:pt>
                <c:pt idx="16">
                  <c:v>11.541</c:v>
                </c:pt>
                <c:pt idx="17">
                  <c:v>9.44</c:v>
                </c:pt>
                <c:pt idx="18">
                  <c:v>9.3170000000000002</c:v>
                </c:pt>
                <c:pt idx="19">
                  <c:v>10.295</c:v>
                </c:pt>
                <c:pt idx="20">
                  <c:v>9.2929999999999993</c:v>
                </c:pt>
                <c:pt idx="21">
                  <c:v>3.319</c:v>
                </c:pt>
                <c:pt idx="22">
                  <c:v>12.311999999999999</c:v>
                </c:pt>
                <c:pt idx="23">
                  <c:v>10.695</c:v>
                </c:pt>
                <c:pt idx="24">
                  <c:v>10.699</c:v>
                </c:pt>
                <c:pt idx="25">
                  <c:v>10.422000000000001</c:v>
                </c:pt>
                <c:pt idx="26">
                  <c:v>10.388999999999999</c:v>
                </c:pt>
                <c:pt idx="27">
                  <c:v>9.4049999999999994</c:v>
                </c:pt>
                <c:pt idx="28">
                  <c:v>10.795999999999999</c:v>
                </c:pt>
                <c:pt idx="29">
                  <c:v>13.369</c:v>
                </c:pt>
                <c:pt idx="30">
                  <c:v>11.019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'Mar20'!$C$8:$AG$8</c:f>
              <c:numCache>
                <c:formatCode>General</c:formatCode>
                <c:ptCount val="31"/>
                <c:pt idx="0">
                  <c:v>54.854999999999997</c:v>
                </c:pt>
                <c:pt idx="1">
                  <c:v>4.1399999999999997</c:v>
                </c:pt>
                <c:pt idx="2">
                  <c:v>45.54</c:v>
                </c:pt>
                <c:pt idx="3">
                  <c:v>52.784999999999997</c:v>
                </c:pt>
                <c:pt idx="4">
                  <c:v>7.2449999999999992</c:v>
                </c:pt>
                <c:pt idx="5">
                  <c:v>18.63</c:v>
                </c:pt>
                <c:pt idx="6">
                  <c:v>30.014999999999997</c:v>
                </c:pt>
                <c:pt idx="7">
                  <c:v>57.959999999999994</c:v>
                </c:pt>
                <c:pt idx="8">
                  <c:v>27.944999999999997</c:v>
                </c:pt>
                <c:pt idx="9">
                  <c:v>5.1749999999999998</c:v>
                </c:pt>
                <c:pt idx="10">
                  <c:v>46.574999999999996</c:v>
                </c:pt>
                <c:pt idx="11">
                  <c:v>30.014999999999997</c:v>
                </c:pt>
                <c:pt idx="12">
                  <c:v>16.559999999999999</c:v>
                </c:pt>
                <c:pt idx="13">
                  <c:v>26.909999999999997</c:v>
                </c:pt>
                <c:pt idx="14">
                  <c:v>68.309999999999988</c:v>
                </c:pt>
                <c:pt idx="15">
                  <c:v>65.204999999999998</c:v>
                </c:pt>
                <c:pt idx="16">
                  <c:v>60.029999999999994</c:v>
                </c:pt>
                <c:pt idx="17">
                  <c:v>64.17</c:v>
                </c:pt>
                <c:pt idx="18">
                  <c:v>64.17</c:v>
                </c:pt>
                <c:pt idx="19">
                  <c:v>47.61</c:v>
                </c:pt>
                <c:pt idx="20">
                  <c:v>64.17</c:v>
                </c:pt>
                <c:pt idx="21">
                  <c:v>12.419999999999998</c:v>
                </c:pt>
                <c:pt idx="22">
                  <c:v>60.029999999999994</c:v>
                </c:pt>
                <c:pt idx="23">
                  <c:v>76.589999999999989</c:v>
                </c:pt>
                <c:pt idx="24">
                  <c:v>65.204999999999998</c:v>
                </c:pt>
                <c:pt idx="25">
                  <c:v>69.344999999999999</c:v>
                </c:pt>
                <c:pt idx="26">
                  <c:v>64.17</c:v>
                </c:pt>
                <c:pt idx="27">
                  <c:v>64.17</c:v>
                </c:pt>
                <c:pt idx="28">
                  <c:v>18.63</c:v>
                </c:pt>
                <c:pt idx="29">
                  <c:v>36.224999999999994</c:v>
                </c:pt>
                <c:pt idx="30">
                  <c:v>79.694999999999993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61120"/>
        <c:axId val="930769744"/>
        <c:axId val="913033288"/>
      </c:bar3DChart>
      <c:catAx>
        <c:axId val="9307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97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1120"/>
        <c:crosses val="autoZero"/>
        <c:crossBetween val="between"/>
      </c:valAx>
      <c:serAx>
        <c:axId val="913033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974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April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'Apr20'!$C$3:$AG$3</c:f>
              <c:numCache>
                <c:formatCode>0.0</c:formatCode>
                <c:ptCount val="31"/>
                <c:pt idx="0">
                  <c:v>10.444000000000001</c:v>
                </c:pt>
                <c:pt idx="1">
                  <c:v>10.124000000000001</c:v>
                </c:pt>
                <c:pt idx="2">
                  <c:v>10.259</c:v>
                </c:pt>
                <c:pt idx="3">
                  <c:v>10.077999999999999</c:v>
                </c:pt>
                <c:pt idx="4">
                  <c:v>10.119</c:v>
                </c:pt>
                <c:pt idx="5">
                  <c:v>10.041</c:v>
                </c:pt>
                <c:pt idx="6">
                  <c:v>9.7780000000000005</c:v>
                </c:pt>
                <c:pt idx="7">
                  <c:v>9.73</c:v>
                </c:pt>
                <c:pt idx="8">
                  <c:v>11.680999999999999</c:v>
                </c:pt>
                <c:pt idx="9">
                  <c:v>9.8740000000000006</c:v>
                </c:pt>
                <c:pt idx="10">
                  <c:v>9.9090000000000007</c:v>
                </c:pt>
                <c:pt idx="11">
                  <c:v>10.744999999999999</c:v>
                </c:pt>
                <c:pt idx="12">
                  <c:v>9.9779999999999998</c:v>
                </c:pt>
                <c:pt idx="13">
                  <c:v>10.885</c:v>
                </c:pt>
                <c:pt idx="14">
                  <c:v>10.157999999999999</c:v>
                </c:pt>
                <c:pt idx="15">
                  <c:v>11.048999999999999</c:v>
                </c:pt>
                <c:pt idx="16">
                  <c:v>10.38</c:v>
                </c:pt>
                <c:pt idx="17">
                  <c:v>9.82</c:v>
                </c:pt>
                <c:pt idx="18">
                  <c:v>8.0690000000000008</c:v>
                </c:pt>
                <c:pt idx="19">
                  <c:v>9.3149999999999995</c:v>
                </c:pt>
                <c:pt idx="20">
                  <c:v>9.2430000000000003</c:v>
                </c:pt>
                <c:pt idx="21">
                  <c:v>11.073</c:v>
                </c:pt>
                <c:pt idx="22">
                  <c:v>9.8780000000000001</c:v>
                </c:pt>
                <c:pt idx="23">
                  <c:v>11.055</c:v>
                </c:pt>
                <c:pt idx="24">
                  <c:v>12.977</c:v>
                </c:pt>
                <c:pt idx="25">
                  <c:v>12.234</c:v>
                </c:pt>
                <c:pt idx="26">
                  <c:v>10.124000000000001</c:v>
                </c:pt>
                <c:pt idx="27">
                  <c:v>13.35</c:v>
                </c:pt>
                <c:pt idx="28">
                  <c:v>14.337</c:v>
                </c:pt>
                <c:pt idx="29">
                  <c:v>2.2490000000000001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'Apr20'!$C$8:$AG$8</c:f>
              <c:numCache>
                <c:formatCode>General</c:formatCode>
                <c:ptCount val="31"/>
                <c:pt idx="0">
                  <c:v>77.625</c:v>
                </c:pt>
                <c:pt idx="1">
                  <c:v>73.484999999999999</c:v>
                </c:pt>
                <c:pt idx="2">
                  <c:v>74.52</c:v>
                </c:pt>
                <c:pt idx="3">
                  <c:v>74.52</c:v>
                </c:pt>
                <c:pt idx="4">
                  <c:v>74.52</c:v>
                </c:pt>
                <c:pt idx="5">
                  <c:v>75.554999999999993</c:v>
                </c:pt>
                <c:pt idx="6">
                  <c:v>73.484999999999999</c:v>
                </c:pt>
                <c:pt idx="7">
                  <c:v>71.414999999999992</c:v>
                </c:pt>
                <c:pt idx="8">
                  <c:v>64.17</c:v>
                </c:pt>
                <c:pt idx="9">
                  <c:v>73.484999999999999</c:v>
                </c:pt>
                <c:pt idx="10">
                  <c:v>74.52</c:v>
                </c:pt>
                <c:pt idx="11">
                  <c:v>62.099999999999994</c:v>
                </c:pt>
                <c:pt idx="12">
                  <c:v>68.309999999999988</c:v>
                </c:pt>
                <c:pt idx="13">
                  <c:v>75.554999999999993</c:v>
                </c:pt>
                <c:pt idx="14">
                  <c:v>76.589999999999989</c:v>
                </c:pt>
                <c:pt idx="15">
                  <c:v>72.449999999999989</c:v>
                </c:pt>
                <c:pt idx="16">
                  <c:v>67.274999999999991</c:v>
                </c:pt>
                <c:pt idx="17">
                  <c:v>70.38</c:v>
                </c:pt>
                <c:pt idx="18">
                  <c:v>42.434999999999995</c:v>
                </c:pt>
                <c:pt idx="19">
                  <c:v>70.38</c:v>
                </c:pt>
                <c:pt idx="20">
                  <c:v>41.4</c:v>
                </c:pt>
                <c:pt idx="21">
                  <c:v>73.484999999999999</c:v>
                </c:pt>
                <c:pt idx="22">
                  <c:v>75.554999999999993</c:v>
                </c:pt>
                <c:pt idx="23">
                  <c:v>72.449999999999989</c:v>
                </c:pt>
                <c:pt idx="24">
                  <c:v>49.679999999999993</c:v>
                </c:pt>
                <c:pt idx="25">
                  <c:v>35.19</c:v>
                </c:pt>
                <c:pt idx="26">
                  <c:v>74.52</c:v>
                </c:pt>
                <c:pt idx="27">
                  <c:v>16.559999999999999</c:v>
                </c:pt>
                <c:pt idx="28">
                  <c:v>65.204999999999998</c:v>
                </c:pt>
                <c:pt idx="29">
                  <c:v>11.385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1704"/>
        <c:axId val="930761512"/>
        <c:axId val="913040072"/>
      </c:bar3DChart>
      <c:catAx>
        <c:axId val="93077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15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1704"/>
        <c:crosses val="autoZero"/>
        <c:crossBetween val="between"/>
      </c:valAx>
      <c:serAx>
        <c:axId val="913040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151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Mai</a:t>
            </a:r>
            <a:r>
              <a:rPr lang="de-CH" baseline="0"/>
              <a:t> </a:t>
            </a:r>
            <a:r>
              <a:rPr lang="de-CH"/>
              <a:t>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'Mai20'!$C$3:$AG$3</c:f>
              <c:numCache>
                <c:formatCode>0.0</c:formatCode>
                <c:ptCount val="31"/>
                <c:pt idx="0">
                  <c:v>12.76</c:v>
                </c:pt>
                <c:pt idx="1">
                  <c:v>12.205</c:v>
                </c:pt>
                <c:pt idx="2">
                  <c:v>14.497</c:v>
                </c:pt>
                <c:pt idx="3">
                  <c:v>12.818</c:v>
                </c:pt>
                <c:pt idx="4">
                  <c:v>5.1740000000000004</c:v>
                </c:pt>
                <c:pt idx="5">
                  <c:v>12.781000000000001</c:v>
                </c:pt>
                <c:pt idx="6">
                  <c:v>10.266999999999999</c:v>
                </c:pt>
                <c:pt idx="7">
                  <c:v>10.385</c:v>
                </c:pt>
                <c:pt idx="8">
                  <c:v>9.7729999999999997</c:v>
                </c:pt>
                <c:pt idx="9">
                  <c:v>9.9369999999999994</c:v>
                </c:pt>
                <c:pt idx="10">
                  <c:v>4.5670000000000002</c:v>
                </c:pt>
                <c:pt idx="11">
                  <c:v>4.3869999999999996</c:v>
                </c:pt>
                <c:pt idx="12">
                  <c:v>14.297000000000001</c:v>
                </c:pt>
                <c:pt idx="13">
                  <c:v>7.6779999999999999</c:v>
                </c:pt>
                <c:pt idx="14">
                  <c:v>3.5539999999999998</c:v>
                </c:pt>
                <c:pt idx="15">
                  <c:v>13.192</c:v>
                </c:pt>
                <c:pt idx="16">
                  <c:v>12.128</c:v>
                </c:pt>
                <c:pt idx="17">
                  <c:v>9.6809999999999992</c:v>
                </c:pt>
                <c:pt idx="18">
                  <c:v>10.005000000000001</c:v>
                </c:pt>
                <c:pt idx="19">
                  <c:v>10.798999999999999</c:v>
                </c:pt>
                <c:pt idx="20">
                  <c:v>9.6029999999999998</c:v>
                </c:pt>
                <c:pt idx="21">
                  <c:v>9.7149999999999999</c:v>
                </c:pt>
                <c:pt idx="22">
                  <c:v>11.458</c:v>
                </c:pt>
                <c:pt idx="23">
                  <c:v>10.356999999999999</c:v>
                </c:pt>
                <c:pt idx="24">
                  <c:v>10.882</c:v>
                </c:pt>
                <c:pt idx="25">
                  <c:v>10.867000000000001</c:v>
                </c:pt>
                <c:pt idx="26">
                  <c:v>10.063000000000001</c:v>
                </c:pt>
                <c:pt idx="27">
                  <c:v>12.368</c:v>
                </c:pt>
                <c:pt idx="28">
                  <c:v>10.465</c:v>
                </c:pt>
                <c:pt idx="29">
                  <c:v>10.971</c:v>
                </c:pt>
                <c:pt idx="30">
                  <c:v>10.164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'Mai20'!$C$8:$AG$8</c:f>
              <c:numCache>
                <c:formatCode>General</c:formatCode>
                <c:ptCount val="31"/>
                <c:pt idx="0">
                  <c:v>27.944999999999997</c:v>
                </c:pt>
                <c:pt idx="1">
                  <c:v>24.839999999999996</c:v>
                </c:pt>
                <c:pt idx="2">
                  <c:v>44.504999999999995</c:v>
                </c:pt>
                <c:pt idx="3">
                  <c:v>72.449999999999989</c:v>
                </c:pt>
                <c:pt idx="4">
                  <c:v>12.419999999999998</c:v>
                </c:pt>
                <c:pt idx="5">
                  <c:v>52.784999999999997</c:v>
                </c:pt>
                <c:pt idx="6">
                  <c:v>79.694999999999993</c:v>
                </c:pt>
                <c:pt idx="7">
                  <c:v>70.38</c:v>
                </c:pt>
                <c:pt idx="8">
                  <c:v>73.484999999999999</c:v>
                </c:pt>
                <c:pt idx="9">
                  <c:v>66.239999999999995</c:v>
                </c:pt>
                <c:pt idx="10">
                  <c:v>17.594999999999999</c:v>
                </c:pt>
                <c:pt idx="11">
                  <c:v>24.839999999999996</c:v>
                </c:pt>
                <c:pt idx="12">
                  <c:v>25.874999999999996</c:v>
                </c:pt>
                <c:pt idx="13">
                  <c:v>20.7</c:v>
                </c:pt>
                <c:pt idx="14">
                  <c:v>13.454999999999998</c:v>
                </c:pt>
                <c:pt idx="15">
                  <c:v>67.274999999999991</c:v>
                </c:pt>
                <c:pt idx="16">
                  <c:v>72.449999999999989</c:v>
                </c:pt>
                <c:pt idx="17">
                  <c:v>76.589999999999989</c:v>
                </c:pt>
                <c:pt idx="18">
                  <c:v>77.625</c:v>
                </c:pt>
                <c:pt idx="19">
                  <c:v>77.625</c:v>
                </c:pt>
                <c:pt idx="20">
                  <c:v>77.625</c:v>
                </c:pt>
                <c:pt idx="21">
                  <c:v>60.029999999999994</c:v>
                </c:pt>
                <c:pt idx="22">
                  <c:v>26.909999999999997</c:v>
                </c:pt>
                <c:pt idx="23">
                  <c:v>76.589999999999989</c:v>
                </c:pt>
                <c:pt idx="24">
                  <c:v>81.765000000000001</c:v>
                </c:pt>
                <c:pt idx="25">
                  <c:v>77.625</c:v>
                </c:pt>
                <c:pt idx="26">
                  <c:v>79.694999999999993</c:v>
                </c:pt>
                <c:pt idx="27">
                  <c:v>74.52</c:v>
                </c:pt>
                <c:pt idx="28">
                  <c:v>81.765000000000001</c:v>
                </c:pt>
                <c:pt idx="29">
                  <c:v>66.239999999999995</c:v>
                </c:pt>
                <c:pt idx="30">
                  <c:v>77.625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1312"/>
        <c:axId val="930768568"/>
        <c:axId val="913048552"/>
      </c:bar3DChart>
      <c:catAx>
        <c:axId val="93077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85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8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1312"/>
        <c:crosses val="autoZero"/>
        <c:crossBetween val="between"/>
      </c:valAx>
      <c:serAx>
        <c:axId val="913048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856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Juni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'Jun20'!$C$3:$AG$3</c:f>
              <c:numCache>
                <c:formatCode>0.0</c:formatCode>
                <c:ptCount val="31"/>
                <c:pt idx="0">
                  <c:v>9.7479999999999993</c:v>
                </c:pt>
                <c:pt idx="1">
                  <c:v>9.6310000000000002</c:v>
                </c:pt>
                <c:pt idx="2">
                  <c:v>11.106</c:v>
                </c:pt>
                <c:pt idx="3">
                  <c:v>4.8440000000000003</c:v>
                </c:pt>
                <c:pt idx="4">
                  <c:v>14.673</c:v>
                </c:pt>
                <c:pt idx="5">
                  <c:v>14.481</c:v>
                </c:pt>
                <c:pt idx="6">
                  <c:v>4.5250000000000004</c:v>
                </c:pt>
                <c:pt idx="7">
                  <c:v>12.305</c:v>
                </c:pt>
                <c:pt idx="8">
                  <c:v>4.056</c:v>
                </c:pt>
                <c:pt idx="9">
                  <c:v>8.6519999999999992</c:v>
                </c:pt>
                <c:pt idx="10">
                  <c:v>14.031000000000001</c:v>
                </c:pt>
                <c:pt idx="11">
                  <c:v>9.67</c:v>
                </c:pt>
                <c:pt idx="12">
                  <c:v>12.664</c:v>
                </c:pt>
                <c:pt idx="13">
                  <c:v>3.05</c:v>
                </c:pt>
                <c:pt idx="14">
                  <c:v>11.763999999999999</c:v>
                </c:pt>
                <c:pt idx="15">
                  <c:v>14.634</c:v>
                </c:pt>
                <c:pt idx="16">
                  <c:v>8.7970000000000006</c:v>
                </c:pt>
                <c:pt idx="17">
                  <c:v>12.462999999999999</c:v>
                </c:pt>
                <c:pt idx="18">
                  <c:v>13.16</c:v>
                </c:pt>
                <c:pt idx="19">
                  <c:v>11.919</c:v>
                </c:pt>
                <c:pt idx="20">
                  <c:v>11.395</c:v>
                </c:pt>
                <c:pt idx="21">
                  <c:v>12.509</c:v>
                </c:pt>
                <c:pt idx="22">
                  <c:v>9.2919999999999998</c:v>
                </c:pt>
                <c:pt idx="23">
                  <c:v>9.1120000000000001</c:v>
                </c:pt>
                <c:pt idx="24">
                  <c:v>9.593</c:v>
                </c:pt>
                <c:pt idx="25">
                  <c:v>10.973000000000001</c:v>
                </c:pt>
                <c:pt idx="26">
                  <c:v>11.221</c:v>
                </c:pt>
                <c:pt idx="27">
                  <c:v>12.516999999999999</c:v>
                </c:pt>
                <c:pt idx="28">
                  <c:v>14.484</c:v>
                </c:pt>
                <c:pt idx="29">
                  <c:v>11.869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'Jun20'!$C$8:$AG$8</c:f>
              <c:numCache>
                <c:formatCode>General</c:formatCode>
                <c:ptCount val="31"/>
                <c:pt idx="0">
                  <c:v>76.589999999999989</c:v>
                </c:pt>
                <c:pt idx="1">
                  <c:v>75.554999999999993</c:v>
                </c:pt>
                <c:pt idx="2">
                  <c:v>54.854999999999997</c:v>
                </c:pt>
                <c:pt idx="3">
                  <c:v>13.454999999999998</c:v>
                </c:pt>
                <c:pt idx="4">
                  <c:v>26.909999999999997</c:v>
                </c:pt>
                <c:pt idx="5">
                  <c:v>34.154999999999994</c:v>
                </c:pt>
                <c:pt idx="6">
                  <c:v>21.734999999999999</c:v>
                </c:pt>
                <c:pt idx="7">
                  <c:v>23.805</c:v>
                </c:pt>
                <c:pt idx="8">
                  <c:v>9.3149999999999995</c:v>
                </c:pt>
                <c:pt idx="9">
                  <c:v>22.77</c:v>
                </c:pt>
                <c:pt idx="10">
                  <c:v>53.819999999999993</c:v>
                </c:pt>
                <c:pt idx="11">
                  <c:v>76.589999999999989</c:v>
                </c:pt>
                <c:pt idx="12">
                  <c:v>50.714999999999996</c:v>
                </c:pt>
                <c:pt idx="13">
                  <c:v>13.454999999999998</c:v>
                </c:pt>
                <c:pt idx="14">
                  <c:v>26.909999999999997</c:v>
                </c:pt>
                <c:pt idx="15">
                  <c:v>52.784999999999997</c:v>
                </c:pt>
                <c:pt idx="16">
                  <c:v>24.839999999999996</c:v>
                </c:pt>
                <c:pt idx="17">
                  <c:v>66.239999999999995</c:v>
                </c:pt>
                <c:pt idx="18">
                  <c:v>40.364999999999995</c:v>
                </c:pt>
                <c:pt idx="19">
                  <c:v>69.344999999999999</c:v>
                </c:pt>
                <c:pt idx="20">
                  <c:v>72.449999999999989</c:v>
                </c:pt>
                <c:pt idx="21">
                  <c:v>65.204999999999998</c:v>
                </c:pt>
                <c:pt idx="22">
                  <c:v>74.52</c:v>
                </c:pt>
                <c:pt idx="23">
                  <c:v>73.484999999999999</c:v>
                </c:pt>
                <c:pt idx="24">
                  <c:v>65.204999999999998</c:v>
                </c:pt>
                <c:pt idx="25">
                  <c:v>53.819999999999993</c:v>
                </c:pt>
                <c:pt idx="26">
                  <c:v>65.204999999999998</c:v>
                </c:pt>
                <c:pt idx="27">
                  <c:v>35.19</c:v>
                </c:pt>
                <c:pt idx="28">
                  <c:v>47.61</c:v>
                </c:pt>
                <c:pt idx="29">
                  <c:v>69.344999999999999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67000"/>
        <c:axId val="930763080"/>
        <c:axId val="913040920"/>
      </c:bar3DChart>
      <c:catAx>
        <c:axId val="93076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308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3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7000"/>
        <c:crosses val="autoZero"/>
        <c:crossBetween val="between"/>
      </c:valAx>
      <c:serAx>
        <c:axId val="9130409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308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Juli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'Jul20'!$C$3:$AG$3</c:f>
              <c:numCache>
                <c:formatCode>0.0</c:formatCode>
                <c:ptCount val="31"/>
                <c:pt idx="0">
                  <c:v>13.175000000000001</c:v>
                </c:pt>
                <c:pt idx="1">
                  <c:v>13.659000000000001</c:v>
                </c:pt>
                <c:pt idx="2">
                  <c:v>3.8010000000000002</c:v>
                </c:pt>
                <c:pt idx="3">
                  <c:v>12.343999999999999</c:v>
                </c:pt>
                <c:pt idx="4">
                  <c:v>9.2070000000000007</c:v>
                </c:pt>
                <c:pt idx="5">
                  <c:v>13.753</c:v>
                </c:pt>
                <c:pt idx="6">
                  <c:v>9.6129999999999995</c:v>
                </c:pt>
                <c:pt idx="7">
                  <c:v>9.4290000000000003</c:v>
                </c:pt>
                <c:pt idx="8">
                  <c:v>10.881</c:v>
                </c:pt>
                <c:pt idx="9">
                  <c:v>11.916</c:v>
                </c:pt>
                <c:pt idx="10">
                  <c:v>13.507</c:v>
                </c:pt>
                <c:pt idx="11">
                  <c:v>10.284000000000001</c:v>
                </c:pt>
                <c:pt idx="12">
                  <c:v>10.596</c:v>
                </c:pt>
                <c:pt idx="13">
                  <c:v>10.14</c:v>
                </c:pt>
                <c:pt idx="14">
                  <c:v>6.47</c:v>
                </c:pt>
                <c:pt idx="15">
                  <c:v>4.2160000000000002</c:v>
                </c:pt>
                <c:pt idx="16">
                  <c:v>7.3339999999999996</c:v>
                </c:pt>
                <c:pt idx="17">
                  <c:v>13.122999999999999</c:v>
                </c:pt>
                <c:pt idx="18">
                  <c:v>9.3949999999999996</c:v>
                </c:pt>
                <c:pt idx="19">
                  <c:v>9.2970000000000006</c:v>
                </c:pt>
                <c:pt idx="20">
                  <c:v>11.568</c:v>
                </c:pt>
                <c:pt idx="21">
                  <c:v>12.282999999999999</c:v>
                </c:pt>
                <c:pt idx="22">
                  <c:v>11.803000000000001</c:v>
                </c:pt>
                <c:pt idx="23">
                  <c:v>13.481999999999999</c:v>
                </c:pt>
                <c:pt idx="24">
                  <c:v>10.987</c:v>
                </c:pt>
                <c:pt idx="25">
                  <c:v>13.568</c:v>
                </c:pt>
                <c:pt idx="26">
                  <c:v>9.1129999999999995</c:v>
                </c:pt>
                <c:pt idx="27">
                  <c:v>10.662000000000001</c:v>
                </c:pt>
                <c:pt idx="28">
                  <c:v>10.855</c:v>
                </c:pt>
                <c:pt idx="29">
                  <c:v>9.0709999999999997</c:v>
                </c:pt>
                <c:pt idx="30">
                  <c:v>8.7550000000000008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'Jul20'!$C$8:$AG$8</c:f>
              <c:numCache>
                <c:formatCode>General</c:formatCode>
                <c:ptCount val="31"/>
                <c:pt idx="0">
                  <c:v>66.239999999999995</c:v>
                </c:pt>
                <c:pt idx="1">
                  <c:v>42.434999999999995</c:v>
                </c:pt>
                <c:pt idx="2">
                  <c:v>17.594999999999999</c:v>
                </c:pt>
                <c:pt idx="3">
                  <c:v>70.38</c:v>
                </c:pt>
                <c:pt idx="4">
                  <c:v>73.484999999999999</c:v>
                </c:pt>
                <c:pt idx="5">
                  <c:v>61.064999999999998</c:v>
                </c:pt>
                <c:pt idx="6">
                  <c:v>76.589999999999989</c:v>
                </c:pt>
                <c:pt idx="7">
                  <c:v>75.554999999999993</c:v>
                </c:pt>
                <c:pt idx="8">
                  <c:v>68.309999999999988</c:v>
                </c:pt>
                <c:pt idx="9">
                  <c:v>51.749999999999993</c:v>
                </c:pt>
                <c:pt idx="10">
                  <c:v>42.434999999999995</c:v>
                </c:pt>
                <c:pt idx="11">
                  <c:v>77.625</c:v>
                </c:pt>
                <c:pt idx="12">
                  <c:v>70.38</c:v>
                </c:pt>
                <c:pt idx="13">
                  <c:v>73.484999999999999</c:v>
                </c:pt>
                <c:pt idx="14">
                  <c:v>16.559999999999999</c:v>
                </c:pt>
                <c:pt idx="15">
                  <c:v>16.559999999999999</c:v>
                </c:pt>
                <c:pt idx="16">
                  <c:v>19.664999999999999</c:v>
                </c:pt>
                <c:pt idx="17">
                  <c:v>72.449999999999989</c:v>
                </c:pt>
                <c:pt idx="18">
                  <c:v>73.484999999999999</c:v>
                </c:pt>
                <c:pt idx="19">
                  <c:v>73.484999999999999</c:v>
                </c:pt>
                <c:pt idx="20">
                  <c:v>53.819999999999993</c:v>
                </c:pt>
                <c:pt idx="21">
                  <c:v>50.714999999999996</c:v>
                </c:pt>
                <c:pt idx="22">
                  <c:v>65.204999999999998</c:v>
                </c:pt>
                <c:pt idx="23">
                  <c:v>23.805</c:v>
                </c:pt>
                <c:pt idx="24">
                  <c:v>70.38</c:v>
                </c:pt>
                <c:pt idx="25">
                  <c:v>68.309999999999988</c:v>
                </c:pt>
                <c:pt idx="26">
                  <c:v>71.414999999999992</c:v>
                </c:pt>
                <c:pt idx="27">
                  <c:v>63.134999999999998</c:v>
                </c:pt>
                <c:pt idx="28">
                  <c:v>61.064999999999998</c:v>
                </c:pt>
                <c:pt idx="29">
                  <c:v>69.344999999999999</c:v>
                </c:pt>
                <c:pt idx="30">
                  <c:v>68.309999999999988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63472"/>
        <c:axId val="930767392"/>
        <c:axId val="913046432"/>
      </c:bar3DChart>
      <c:catAx>
        <c:axId val="93076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73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6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63472"/>
        <c:crosses val="autoZero"/>
        <c:crossBetween val="between"/>
      </c:valAx>
      <c:serAx>
        <c:axId val="91304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6739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August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'Aug20'!$C$3:$AG$3</c:f>
              <c:numCache>
                <c:formatCode>0.0</c:formatCode>
                <c:ptCount val="31"/>
                <c:pt idx="0">
                  <c:v>11.291</c:v>
                </c:pt>
                <c:pt idx="1">
                  <c:v>10.776</c:v>
                </c:pt>
                <c:pt idx="2">
                  <c:v>2.339</c:v>
                </c:pt>
                <c:pt idx="3">
                  <c:v>12.081</c:v>
                </c:pt>
                <c:pt idx="4">
                  <c:v>10.195</c:v>
                </c:pt>
                <c:pt idx="5">
                  <c:v>9.3179999999999996</c:v>
                </c:pt>
                <c:pt idx="6">
                  <c:v>9.1029999999999998</c:v>
                </c:pt>
                <c:pt idx="7">
                  <c:v>9.0190000000000001</c:v>
                </c:pt>
                <c:pt idx="8">
                  <c:v>9.0389999999999997</c:v>
                </c:pt>
                <c:pt idx="9">
                  <c:v>11.893000000000001</c:v>
                </c:pt>
                <c:pt idx="10">
                  <c:v>8.8190000000000008</c:v>
                </c:pt>
                <c:pt idx="11">
                  <c:v>12.26</c:v>
                </c:pt>
                <c:pt idx="12">
                  <c:v>10.329000000000001</c:v>
                </c:pt>
                <c:pt idx="13">
                  <c:v>12.779</c:v>
                </c:pt>
                <c:pt idx="14">
                  <c:v>9.2750000000000004</c:v>
                </c:pt>
                <c:pt idx="15">
                  <c:v>9.5519999999999996</c:v>
                </c:pt>
                <c:pt idx="16">
                  <c:v>13.034000000000001</c:v>
                </c:pt>
                <c:pt idx="17">
                  <c:v>12.08</c:v>
                </c:pt>
                <c:pt idx="18">
                  <c:v>12.327999999999999</c:v>
                </c:pt>
                <c:pt idx="19">
                  <c:v>8.923</c:v>
                </c:pt>
                <c:pt idx="20">
                  <c:v>8.7750000000000004</c:v>
                </c:pt>
                <c:pt idx="21">
                  <c:v>13.468</c:v>
                </c:pt>
                <c:pt idx="22">
                  <c:v>12.411</c:v>
                </c:pt>
                <c:pt idx="23">
                  <c:v>11.787000000000001</c:v>
                </c:pt>
                <c:pt idx="24">
                  <c:v>11.505000000000001</c:v>
                </c:pt>
                <c:pt idx="25">
                  <c:v>10.308</c:v>
                </c:pt>
                <c:pt idx="26">
                  <c:v>13.163</c:v>
                </c:pt>
                <c:pt idx="27">
                  <c:v>11.244</c:v>
                </c:pt>
                <c:pt idx="28">
                  <c:v>3.8490000000000002</c:v>
                </c:pt>
                <c:pt idx="29">
                  <c:v>2.9929999999999999</c:v>
                </c:pt>
                <c:pt idx="30">
                  <c:v>13.318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'Aug20'!$C$8:$AG$8</c:f>
              <c:numCache>
                <c:formatCode>General</c:formatCode>
                <c:ptCount val="31"/>
                <c:pt idx="0">
                  <c:v>48.644999999999996</c:v>
                </c:pt>
                <c:pt idx="1">
                  <c:v>41.4</c:v>
                </c:pt>
                <c:pt idx="2">
                  <c:v>6.2099999999999991</c:v>
                </c:pt>
                <c:pt idx="3">
                  <c:v>19.664999999999999</c:v>
                </c:pt>
                <c:pt idx="4">
                  <c:v>75.554999999999993</c:v>
                </c:pt>
                <c:pt idx="5">
                  <c:v>73.484999999999999</c:v>
                </c:pt>
                <c:pt idx="6">
                  <c:v>70.38</c:v>
                </c:pt>
                <c:pt idx="7">
                  <c:v>70.38</c:v>
                </c:pt>
                <c:pt idx="8">
                  <c:v>69.344999999999999</c:v>
                </c:pt>
                <c:pt idx="9">
                  <c:v>61.064999999999998</c:v>
                </c:pt>
                <c:pt idx="10">
                  <c:v>67.274999999999991</c:v>
                </c:pt>
                <c:pt idx="11">
                  <c:v>55.889999999999993</c:v>
                </c:pt>
                <c:pt idx="12">
                  <c:v>50.714999999999996</c:v>
                </c:pt>
                <c:pt idx="13">
                  <c:v>35.19</c:v>
                </c:pt>
                <c:pt idx="14">
                  <c:v>70.38</c:v>
                </c:pt>
                <c:pt idx="15">
                  <c:v>64.17</c:v>
                </c:pt>
                <c:pt idx="16">
                  <c:v>47.61</c:v>
                </c:pt>
                <c:pt idx="17">
                  <c:v>55.889999999999993</c:v>
                </c:pt>
                <c:pt idx="18">
                  <c:v>62.099999999999994</c:v>
                </c:pt>
                <c:pt idx="19">
                  <c:v>68.309999999999988</c:v>
                </c:pt>
                <c:pt idx="20">
                  <c:v>67.274999999999991</c:v>
                </c:pt>
                <c:pt idx="21">
                  <c:v>38.294999999999995</c:v>
                </c:pt>
                <c:pt idx="22">
                  <c:v>39.33</c:v>
                </c:pt>
                <c:pt idx="23">
                  <c:v>63.134999999999998</c:v>
                </c:pt>
                <c:pt idx="24">
                  <c:v>47.61</c:v>
                </c:pt>
                <c:pt idx="25">
                  <c:v>65.204999999999998</c:v>
                </c:pt>
                <c:pt idx="26">
                  <c:v>60.029999999999994</c:v>
                </c:pt>
                <c:pt idx="27">
                  <c:v>20.7</c:v>
                </c:pt>
                <c:pt idx="28">
                  <c:v>9.3149999999999995</c:v>
                </c:pt>
                <c:pt idx="29">
                  <c:v>5.1749999999999998</c:v>
                </c:pt>
                <c:pt idx="30">
                  <c:v>41.4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70136"/>
        <c:axId val="930774840"/>
        <c:axId val="913045160"/>
      </c:bar3DChart>
      <c:catAx>
        <c:axId val="930770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484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74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0136"/>
        <c:crosses val="autoZero"/>
        <c:crossBetween val="between"/>
      </c:valAx>
      <c:serAx>
        <c:axId val="91304516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74840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September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'Sep20'!$C$3:$AG$3</c:f>
              <c:numCache>
                <c:formatCode>0.0</c:formatCode>
                <c:ptCount val="31"/>
                <c:pt idx="0">
                  <c:v>13.606</c:v>
                </c:pt>
                <c:pt idx="1">
                  <c:v>9.5640000000000001</c:v>
                </c:pt>
                <c:pt idx="2">
                  <c:v>10.298999999999999</c:v>
                </c:pt>
                <c:pt idx="3">
                  <c:v>9.1560000000000006</c:v>
                </c:pt>
                <c:pt idx="4">
                  <c:v>9.8849999999999998</c:v>
                </c:pt>
                <c:pt idx="5">
                  <c:v>4.8019999999999996</c:v>
                </c:pt>
                <c:pt idx="6">
                  <c:v>8.218</c:v>
                </c:pt>
                <c:pt idx="7">
                  <c:v>9.2799999999999994</c:v>
                </c:pt>
                <c:pt idx="8">
                  <c:v>9.0129999999999999</c:v>
                </c:pt>
                <c:pt idx="9">
                  <c:v>9.0289999999999999</c:v>
                </c:pt>
                <c:pt idx="10">
                  <c:v>8.8719999999999999</c:v>
                </c:pt>
                <c:pt idx="11">
                  <c:v>8.9030000000000005</c:v>
                </c:pt>
                <c:pt idx="12">
                  <c:v>8.4369999999999994</c:v>
                </c:pt>
                <c:pt idx="13">
                  <c:v>8.6159999999999997</c:v>
                </c:pt>
                <c:pt idx="14">
                  <c:v>8.5709999999999997</c:v>
                </c:pt>
                <c:pt idx="15">
                  <c:v>10.766</c:v>
                </c:pt>
                <c:pt idx="16">
                  <c:v>8.6850000000000005</c:v>
                </c:pt>
                <c:pt idx="17">
                  <c:v>8.2810000000000006</c:v>
                </c:pt>
                <c:pt idx="18">
                  <c:v>8.8919999999999995</c:v>
                </c:pt>
                <c:pt idx="19">
                  <c:v>9.2200000000000006</c:v>
                </c:pt>
                <c:pt idx="20">
                  <c:v>9.8689999999999998</c:v>
                </c:pt>
                <c:pt idx="21">
                  <c:v>12.026999999999999</c:v>
                </c:pt>
                <c:pt idx="22">
                  <c:v>12.766999999999999</c:v>
                </c:pt>
                <c:pt idx="23">
                  <c:v>9.5760000000000005</c:v>
                </c:pt>
                <c:pt idx="24">
                  <c:v>6.16</c:v>
                </c:pt>
                <c:pt idx="25">
                  <c:v>12.141</c:v>
                </c:pt>
                <c:pt idx="26">
                  <c:v>8.7870000000000008</c:v>
                </c:pt>
                <c:pt idx="27">
                  <c:v>12.457000000000001</c:v>
                </c:pt>
                <c:pt idx="28">
                  <c:v>2.0339999999999998</c:v>
                </c:pt>
                <c:pt idx="29">
                  <c:v>10.273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'Sep20'!$C$8:$AG$8</c:f>
              <c:numCache>
                <c:formatCode>0.0</c:formatCode>
                <c:ptCount val="31"/>
                <c:pt idx="0">
                  <c:v>47.61</c:v>
                </c:pt>
                <c:pt idx="1">
                  <c:v>68.309999999999988</c:v>
                </c:pt>
                <c:pt idx="2">
                  <c:v>66.239999999999995</c:v>
                </c:pt>
                <c:pt idx="3">
                  <c:v>68.309999999999988</c:v>
                </c:pt>
                <c:pt idx="4">
                  <c:v>67.274999999999991</c:v>
                </c:pt>
                <c:pt idx="5">
                  <c:v>8.2799999999999994</c:v>
                </c:pt>
                <c:pt idx="6">
                  <c:v>16.559999999999999</c:v>
                </c:pt>
                <c:pt idx="7">
                  <c:v>67.274999999999991</c:v>
                </c:pt>
                <c:pt idx="8">
                  <c:v>66.239999999999995</c:v>
                </c:pt>
                <c:pt idx="9">
                  <c:v>61.064999999999998</c:v>
                </c:pt>
                <c:pt idx="10">
                  <c:v>60.029999999999994</c:v>
                </c:pt>
                <c:pt idx="11">
                  <c:v>62.099999999999994</c:v>
                </c:pt>
                <c:pt idx="12">
                  <c:v>58.994999999999997</c:v>
                </c:pt>
                <c:pt idx="13">
                  <c:v>60.029999999999994</c:v>
                </c:pt>
                <c:pt idx="14">
                  <c:v>61.064999999999998</c:v>
                </c:pt>
                <c:pt idx="15">
                  <c:v>47.61</c:v>
                </c:pt>
                <c:pt idx="16">
                  <c:v>58.994999999999997</c:v>
                </c:pt>
                <c:pt idx="17">
                  <c:v>57.959999999999994</c:v>
                </c:pt>
                <c:pt idx="18">
                  <c:v>16.559999999999999</c:v>
                </c:pt>
                <c:pt idx="19">
                  <c:v>56.924999999999997</c:v>
                </c:pt>
                <c:pt idx="20">
                  <c:v>35.19</c:v>
                </c:pt>
                <c:pt idx="21">
                  <c:v>23.805</c:v>
                </c:pt>
                <c:pt idx="22">
                  <c:v>24.839999999999996</c:v>
                </c:pt>
                <c:pt idx="23">
                  <c:v>22.77</c:v>
                </c:pt>
                <c:pt idx="24">
                  <c:v>10.35</c:v>
                </c:pt>
                <c:pt idx="25">
                  <c:v>22.77</c:v>
                </c:pt>
                <c:pt idx="26">
                  <c:v>21.734999999999999</c:v>
                </c:pt>
                <c:pt idx="27">
                  <c:v>39.33</c:v>
                </c:pt>
                <c:pt idx="28">
                  <c:v>5.1749999999999998</c:v>
                </c:pt>
                <c:pt idx="29">
                  <c:v>45.54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4640"/>
        <c:axId val="930780328"/>
        <c:axId val="913039224"/>
      </c:bar3DChart>
      <c:catAx>
        <c:axId val="9307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03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0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4640"/>
        <c:crosses val="autoZero"/>
        <c:crossBetween val="between"/>
      </c:valAx>
      <c:serAx>
        <c:axId val="913039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0328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Oktober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'Okt20'!$C$3:$AG$3</c:f>
              <c:numCache>
                <c:formatCode>0.0</c:formatCode>
                <c:ptCount val="31"/>
                <c:pt idx="0">
                  <c:v>9.7219999999999995</c:v>
                </c:pt>
                <c:pt idx="1">
                  <c:v>5.2149999999999999</c:v>
                </c:pt>
                <c:pt idx="2">
                  <c:v>10.348000000000001</c:v>
                </c:pt>
                <c:pt idx="3">
                  <c:v>11.512</c:v>
                </c:pt>
                <c:pt idx="4">
                  <c:v>7.8470000000000004</c:v>
                </c:pt>
                <c:pt idx="5">
                  <c:v>12.795999999999999</c:v>
                </c:pt>
                <c:pt idx="6">
                  <c:v>9.2889999999999997</c:v>
                </c:pt>
                <c:pt idx="7">
                  <c:v>11.375999999999999</c:v>
                </c:pt>
                <c:pt idx="8">
                  <c:v>11.148999999999999</c:v>
                </c:pt>
                <c:pt idx="9">
                  <c:v>4.0720000000000001</c:v>
                </c:pt>
                <c:pt idx="10">
                  <c:v>10.641999999999999</c:v>
                </c:pt>
                <c:pt idx="11">
                  <c:v>11.315</c:v>
                </c:pt>
                <c:pt idx="12">
                  <c:v>10.385</c:v>
                </c:pt>
                <c:pt idx="13">
                  <c:v>10.564</c:v>
                </c:pt>
                <c:pt idx="14">
                  <c:v>11.449</c:v>
                </c:pt>
                <c:pt idx="15">
                  <c:v>9.3070000000000004</c:v>
                </c:pt>
                <c:pt idx="16">
                  <c:v>2.5529999999999999</c:v>
                </c:pt>
                <c:pt idx="17">
                  <c:v>9.8230000000000004</c:v>
                </c:pt>
                <c:pt idx="18">
                  <c:v>8.2089999999999996</c:v>
                </c:pt>
                <c:pt idx="19">
                  <c:v>9.0399999999999991</c:v>
                </c:pt>
                <c:pt idx="20">
                  <c:v>8.093</c:v>
                </c:pt>
                <c:pt idx="21">
                  <c:v>9.718</c:v>
                </c:pt>
                <c:pt idx="22">
                  <c:v>2.2599999999999998</c:v>
                </c:pt>
                <c:pt idx="23">
                  <c:v>10.423999999999999</c:v>
                </c:pt>
                <c:pt idx="24">
                  <c:v>7.8419999999999996</c:v>
                </c:pt>
                <c:pt idx="25">
                  <c:v>0.42399999999999999</c:v>
                </c:pt>
                <c:pt idx="26">
                  <c:v>10.071999999999999</c:v>
                </c:pt>
                <c:pt idx="27">
                  <c:v>8.2639999999999993</c:v>
                </c:pt>
                <c:pt idx="28">
                  <c:v>2.5270000000000001</c:v>
                </c:pt>
                <c:pt idx="29">
                  <c:v>7.75</c:v>
                </c:pt>
                <c:pt idx="30">
                  <c:v>8.1440000000000001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'Okt20'!$C$8:$AG$8</c:f>
              <c:numCache>
                <c:formatCode>0.0</c:formatCode>
                <c:ptCount val="31"/>
                <c:pt idx="0">
                  <c:v>15.524999999999999</c:v>
                </c:pt>
                <c:pt idx="1">
                  <c:v>11.385</c:v>
                </c:pt>
                <c:pt idx="2">
                  <c:v>30.014999999999997</c:v>
                </c:pt>
                <c:pt idx="3">
                  <c:v>34.154999999999994</c:v>
                </c:pt>
                <c:pt idx="4">
                  <c:v>14.489999999999998</c:v>
                </c:pt>
                <c:pt idx="5">
                  <c:v>16.559999999999999</c:v>
                </c:pt>
                <c:pt idx="6">
                  <c:v>19.664999999999999</c:v>
                </c:pt>
                <c:pt idx="7">
                  <c:v>48.644999999999996</c:v>
                </c:pt>
                <c:pt idx="8">
                  <c:v>32.085000000000001</c:v>
                </c:pt>
                <c:pt idx="9">
                  <c:v>6.2099999999999991</c:v>
                </c:pt>
                <c:pt idx="10">
                  <c:v>21.734999999999999</c:v>
                </c:pt>
                <c:pt idx="11">
                  <c:v>28.979999999999997</c:v>
                </c:pt>
                <c:pt idx="12">
                  <c:v>39.33</c:v>
                </c:pt>
                <c:pt idx="13">
                  <c:v>33.119999999999997</c:v>
                </c:pt>
                <c:pt idx="14">
                  <c:v>17.594999999999999</c:v>
                </c:pt>
                <c:pt idx="15">
                  <c:v>15.524999999999999</c:v>
                </c:pt>
                <c:pt idx="16">
                  <c:v>9.3149999999999995</c:v>
                </c:pt>
                <c:pt idx="17">
                  <c:v>16.559999999999999</c:v>
                </c:pt>
                <c:pt idx="18">
                  <c:v>42.434999999999995</c:v>
                </c:pt>
                <c:pt idx="19">
                  <c:v>31.049999999999997</c:v>
                </c:pt>
                <c:pt idx="20">
                  <c:v>17.594999999999999</c:v>
                </c:pt>
                <c:pt idx="21">
                  <c:v>19.664999999999999</c:v>
                </c:pt>
                <c:pt idx="22">
                  <c:v>3.1049999999999995</c:v>
                </c:pt>
                <c:pt idx="23">
                  <c:v>30.014999999999997</c:v>
                </c:pt>
                <c:pt idx="24">
                  <c:v>40.364999999999995</c:v>
                </c:pt>
                <c:pt idx="25">
                  <c:v>1.0349999999999999</c:v>
                </c:pt>
                <c:pt idx="26">
                  <c:v>31.049999999999997</c:v>
                </c:pt>
                <c:pt idx="27">
                  <c:v>18.63</c:v>
                </c:pt>
                <c:pt idx="28">
                  <c:v>7.2449999999999992</c:v>
                </c:pt>
                <c:pt idx="29">
                  <c:v>41.4</c:v>
                </c:pt>
                <c:pt idx="30">
                  <c:v>40.364999999999995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5816"/>
        <c:axId val="930775232"/>
        <c:axId val="913049400"/>
      </c:bar3DChart>
      <c:catAx>
        <c:axId val="93078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752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7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5816"/>
        <c:crosses val="autoZero"/>
        <c:crossBetween val="between"/>
      </c:valAx>
      <c:serAx>
        <c:axId val="91304940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75232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12.8 kWp PV-Anlage Gemeindeverwaltung 
Stromproduktion November 2020</a:t>
            </a:r>
          </a:p>
        </c:rich>
      </c:tx>
      <c:layout>
        <c:manualLayout>
          <c:xMode val="edge"/>
          <c:yMode val="edge"/>
          <c:x val="0.28090044938744679"/>
          <c:y val="2.8453661602158887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384615384615387E-2"/>
          <c:y val="0.15988779803646563"/>
          <c:w val="0.78846153846153844"/>
          <c:h val="0.7727910238429172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'Jul14'!$A$3</c:f>
              <c:strCache>
                <c:ptCount val="1"/>
                <c:pt idx="0">
                  <c:v>Tageshöchst (kW)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'Nov20'!$C$3:$AG$3</c:f>
              <c:numCache>
                <c:formatCode>0.0</c:formatCode>
                <c:ptCount val="31"/>
                <c:pt idx="0">
                  <c:v>3.7320000000000002</c:v>
                </c:pt>
                <c:pt idx="1">
                  <c:v>8.0500000000000007</c:v>
                </c:pt>
                <c:pt idx="2">
                  <c:v>8.9749999999999996</c:v>
                </c:pt>
                <c:pt idx="3">
                  <c:v>1.466</c:v>
                </c:pt>
                <c:pt idx="4">
                  <c:v>0.57999999999999996</c:v>
                </c:pt>
                <c:pt idx="5">
                  <c:v>4.4169999999999998</c:v>
                </c:pt>
                <c:pt idx="6">
                  <c:v>6.7690000000000001</c:v>
                </c:pt>
                <c:pt idx="7">
                  <c:v>7.8929999999999998</c:v>
                </c:pt>
                <c:pt idx="8">
                  <c:v>6.9980000000000002</c:v>
                </c:pt>
                <c:pt idx="9">
                  <c:v>7.1980000000000004</c:v>
                </c:pt>
                <c:pt idx="10">
                  <c:v>6.9409999999999998</c:v>
                </c:pt>
                <c:pt idx="11">
                  <c:v>7.1619999999999999</c:v>
                </c:pt>
                <c:pt idx="12">
                  <c:v>8.4670000000000005</c:v>
                </c:pt>
                <c:pt idx="13">
                  <c:v>6.98</c:v>
                </c:pt>
                <c:pt idx="14">
                  <c:v>7.2510000000000003</c:v>
                </c:pt>
                <c:pt idx="15">
                  <c:v>9.0670000000000002</c:v>
                </c:pt>
                <c:pt idx="16">
                  <c:v>5.8179999999999996</c:v>
                </c:pt>
                <c:pt idx="17">
                  <c:v>6.5270000000000001</c:v>
                </c:pt>
                <c:pt idx="18">
                  <c:v>2.2010000000000001</c:v>
                </c:pt>
                <c:pt idx="19">
                  <c:v>7.0220000000000002</c:v>
                </c:pt>
                <c:pt idx="20">
                  <c:v>6.4169999999999998</c:v>
                </c:pt>
                <c:pt idx="21">
                  <c:v>6.4820000000000002</c:v>
                </c:pt>
                <c:pt idx="22">
                  <c:v>7.3330000000000002</c:v>
                </c:pt>
                <c:pt idx="23">
                  <c:v>5.3760000000000003</c:v>
                </c:pt>
                <c:pt idx="24">
                  <c:v>1.25</c:v>
                </c:pt>
                <c:pt idx="25">
                  <c:v>5.9779999999999998</c:v>
                </c:pt>
                <c:pt idx="26">
                  <c:v>1.494</c:v>
                </c:pt>
                <c:pt idx="27">
                  <c:v>0.874</c:v>
                </c:pt>
                <c:pt idx="28">
                  <c:v>0.39700000000000002</c:v>
                </c:pt>
                <c:pt idx="29">
                  <c:v>0.40100000000000002</c:v>
                </c:pt>
              </c:numCache>
            </c:numRef>
          </c:val>
        </c:ser>
        <c:ser>
          <c:idx val="0"/>
          <c:order val="1"/>
          <c:tx>
            <c:strRef>
              <c:f>'Jun14'!$A$4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'Nov20'!$C$8:$AG$8</c:f>
              <c:numCache>
                <c:formatCode>0.0</c:formatCode>
                <c:ptCount val="31"/>
                <c:pt idx="0">
                  <c:v>9.3149999999999995</c:v>
                </c:pt>
                <c:pt idx="1">
                  <c:v>30.014999999999997</c:v>
                </c:pt>
                <c:pt idx="2">
                  <c:v>11.385</c:v>
                </c:pt>
                <c:pt idx="3">
                  <c:v>2.0699999999999998</c:v>
                </c:pt>
                <c:pt idx="4">
                  <c:v>2.0699999999999998</c:v>
                </c:pt>
                <c:pt idx="5">
                  <c:v>11.385</c:v>
                </c:pt>
                <c:pt idx="6">
                  <c:v>14.489999999999998</c:v>
                </c:pt>
                <c:pt idx="7">
                  <c:v>21.734999999999999</c:v>
                </c:pt>
                <c:pt idx="8">
                  <c:v>34.154999999999994</c:v>
                </c:pt>
                <c:pt idx="9">
                  <c:v>27.944999999999997</c:v>
                </c:pt>
                <c:pt idx="10">
                  <c:v>9.3149999999999995</c:v>
                </c:pt>
                <c:pt idx="11">
                  <c:v>28.979999999999997</c:v>
                </c:pt>
                <c:pt idx="12">
                  <c:v>28.979999999999997</c:v>
                </c:pt>
                <c:pt idx="13">
                  <c:v>32.085000000000001</c:v>
                </c:pt>
                <c:pt idx="14">
                  <c:v>26.909999999999997</c:v>
                </c:pt>
                <c:pt idx="15">
                  <c:v>20.7</c:v>
                </c:pt>
                <c:pt idx="16">
                  <c:v>24.839999999999996</c:v>
                </c:pt>
                <c:pt idx="17">
                  <c:v>30.014999999999997</c:v>
                </c:pt>
                <c:pt idx="18">
                  <c:v>2.0699999999999998</c:v>
                </c:pt>
                <c:pt idx="19">
                  <c:v>6.2099999999999991</c:v>
                </c:pt>
                <c:pt idx="20">
                  <c:v>25.874999999999996</c:v>
                </c:pt>
                <c:pt idx="21">
                  <c:v>25.874999999999996</c:v>
                </c:pt>
                <c:pt idx="22">
                  <c:v>19.664999999999999</c:v>
                </c:pt>
                <c:pt idx="23">
                  <c:v>23.805</c:v>
                </c:pt>
                <c:pt idx="24">
                  <c:v>3.1049999999999995</c:v>
                </c:pt>
                <c:pt idx="25">
                  <c:v>9.3149999999999995</c:v>
                </c:pt>
                <c:pt idx="26">
                  <c:v>3.1049999999999995</c:v>
                </c:pt>
                <c:pt idx="27">
                  <c:v>3.1049999999999995</c:v>
                </c:pt>
                <c:pt idx="28">
                  <c:v>0</c:v>
                </c:pt>
                <c:pt idx="29">
                  <c:v>1.0349999999999999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780720"/>
        <c:axId val="930781504"/>
        <c:axId val="913043040"/>
      </c:bar3DChart>
      <c:catAx>
        <c:axId val="93078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150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93078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780720"/>
        <c:crosses val="autoZero"/>
        <c:crossBetween val="between"/>
      </c:valAx>
      <c:serAx>
        <c:axId val="91304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781504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124726434418251"/>
          <c:y val="0.51462636103314829"/>
          <c:w val="0.14688446770563179"/>
          <c:h val="6.6088840736728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30</xdr:col>
      <xdr:colOff>304800</xdr:colOff>
      <xdr:row>56</xdr:row>
      <xdr:rowOff>160020</xdr:rowOff>
    </xdr:to>
    <xdr:graphicFrame macro="">
      <xdr:nvGraphicFramePr>
        <xdr:cNvPr id="953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58</xdr:row>
      <xdr:rowOff>7620</xdr:rowOff>
    </xdr:from>
    <xdr:to>
      <xdr:col>30</xdr:col>
      <xdr:colOff>320040</xdr:colOff>
      <xdr:row>88</xdr:row>
      <xdr:rowOff>99060</xdr:rowOff>
    </xdr:to>
    <xdr:graphicFrame macro="">
      <xdr:nvGraphicFramePr>
        <xdr:cNvPr id="9535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8105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8309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851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8719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8924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9129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9333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9538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9743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9948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0.50403</cdr:x>
      <cdr:y>0.53878</cdr:y>
    </cdr:from>
    <cdr:to>
      <cdr:x>0.51167</cdr:x>
      <cdr:y>0.57293</cdr:y>
    </cdr:to>
    <cdr:sp macro="" textlink="">
      <cdr:nvSpPr>
        <cdr:cNvPr id="1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45485" y="2748437"/>
          <a:ext cx="47511" cy="202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endParaRPr lang="de-CH"/>
        </a:p>
      </cdr:txBody>
    </cdr:sp>
  </cdr:relSizeAnchor>
  <cdr:relSizeAnchor xmlns:cdr="http://schemas.openxmlformats.org/drawingml/2006/chartDrawing">
    <cdr:from>
      <cdr:x>0.49935</cdr:x>
      <cdr:y>0.53804</cdr:y>
    </cdr:from>
    <cdr:to>
      <cdr:x>0.50797</cdr:x>
      <cdr:y>0.57219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14357" y="2744387"/>
          <a:ext cx="47511" cy="202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endParaRPr lang="de-CH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0153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0357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0562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0767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0972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1177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138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1586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1791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1996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6671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2201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240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2610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2815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3020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3225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3429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3634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3839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4044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6876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4249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4453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4658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4863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5068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15273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5477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5682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5989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6297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7081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650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6706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6911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7116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7321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752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7730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7935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8140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8345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728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8549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8754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8959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9164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9369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9573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9778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9983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0188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17978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7490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379504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62331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914230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1061786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7695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25</xdr:col>
      <xdr:colOff>68580</xdr:colOff>
      <xdr:row>50</xdr:row>
      <xdr:rowOff>160020</xdr:rowOff>
    </xdr:to>
    <xdr:graphicFrame macro="">
      <xdr:nvGraphicFramePr>
        <xdr:cNvPr id="7900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10</xdr:row>
      <xdr:rowOff>7620</xdr:rowOff>
    </xdr:from>
    <xdr:to>
      <xdr:col>25</xdr:col>
      <xdr:colOff>76200</xdr:colOff>
      <xdr:row>52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9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1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2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3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4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7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8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9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20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1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22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23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24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25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2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7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28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29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0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1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2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3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5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8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40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41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42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43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4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4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47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8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49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50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51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52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53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54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55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5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57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C17"/>
  <sheetViews>
    <sheetView topLeftCell="DO1" zoomScaleNormal="100" workbookViewId="0">
      <selection activeCell="EU11" sqref="EU11"/>
    </sheetView>
  </sheetViews>
  <sheetFormatPr baseColWidth="10" defaultRowHeight="13.2" x14ac:dyDescent="0.25"/>
  <cols>
    <col min="1" max="1" width="23.109375" customWidth="1"/>
    <col min="2" max="18" width="6.33203125" customWidth="1"/>
    <col min="19" max="19" width="6" customWidth="1"/>
    <col min="20" max="27" width="6.33203125" customWidth="1"/>
    <col min="28" max="28" width="6.88671875" bestFit="1" customWidth="1"/>
    <col min="29" max="39" width="6.33203125" customWidth="1"/>
    <col min="40" max="40" width="6.88671875" bestFit="1" customWidth="1"/>
    <col min="41" max="44" width="6.33203125" customWidth="1"/>
    <col min="45" max="45" width="6.88671875" bestFit="1" customWidth="1"/>
    <col min="46" max="46" width="7" customWidth="1"/>
    <col min="47" max="51" width="6.33203125" customWidth="1"/>
    <col min="52" max="151" width="6.88671875" customWidth="1"/>
    <col min="152" max="152" width="3.109375" customWidth="1"/>
    <col min="153" max="153" width="9.33203125" customWidth="1"/>
    <col min="154" max="154" width="17.6640625" customWidth="1"/>
    <col min="155" max="155" width="10.6640625" customWidth="1"/>
    <col min="156" max="156" width="9.33203125" customWidth="1"/>
    <col min="157" max="157" width="18.33203125" customWidth="1"/>
    <col min="158" max="159" width="9.33203125" customWidth="1"/>
  </cols>
  <sheetData>
    <row r="2" spans="1:159" ht="21" x14ac:dyDescent="0.4">
      <c r="B2" s="19" t="s">
        <v>11</v>
      </c>
    </row>
    <row r="5" spans="1:159" x14ac:dyDescent="0.25">
      <c r="EW5" s="1" t="s">
        <v>5</v>
      </c>
      <c r="EX5" s="10" t="s">
        <v>4</v>
      </c>
      <c r="EY5" s="1"/>
      <c r="EZ5" s="1"/>
      <c r="FA5" s="1"/>
      <c r="FB5" s="1"/>
      <c r="FC5" s="1"/>
    </row>
    <row r="6" spans="1:159" s="4" customFormat="1" x14ac:dyDescent="0.25">
      <c r="B6" s="4">
        <v>2012</v>
      </c>
      <c r="D6" s="4">
        <v>2013</v>
      </c>
      <c r="P6" s="4">
        <v>2014</v>
      </c>
      <c r="AB6" s="4">
        <v>2015</v>
      </c>
      <c r="AN6" s="4">
        <v>2016</v>
      </c>
      <c r="AZ6" s="4">
        <v>2017</v>
      </c>
      <c r="BL6" s="4">
        <v>2018</v>
      </c>
      <c r="BX6" s="4">
        <v>2019</v>
      </c>
      <c r="CJ6" s="4">
        <v>2020</v>
      </c>
      <c r="CV6" s="4">
        <v>2021</v>
      </c>
      <c r="DH6" s="34">
        <f>CV6+1</f>
        <v>2022</v>
      </c>
      <c r="DT6" s="34">
        <f>DH6+1</f>
        <v>2023</v>
      </c>
      <c r="EF6" s="34">
        <f>DT6+1</f>
        <v>2024</v>
      </c>
      <c r="ER6" s="34">
        <f>EF6+1</f>
        <v>2025</v>
      </c>
      <c r="EW6" s="28" t="s">
        <v>8</v>
      </c>
      <c r="EX6" s="28" t="s">
        <v>8</v>
      </c>
      <c r="EY6" s="28"/>
      <c r="FB6" s="29"/>
    </row>
    <row r="7" spans="1:159" x14ac:dyDescent="0.25">
      <c r="FA7" s="5"/>
    </row>
    <row r="8" spans="1:159" x14ac:dyDescent="0.25">
      <c r="B8" s="12" t="s">
        <v>10</v>
      </c>
      <c r="C8" s="12" t="s">
        <v>13</v>
      </c>
      <c r="D8" s="12" t="s">
        <v>14</v>
      </c>
      <c r="E8" s="12" t="s">
        <v>15</v>
      </c>
      <c r="F8" s="12" t="s">
        <v>16</v>
      </c>
      <c r="G8" s="12" t="s">
        <v>17</v>
      </c>
      <c r="H8" s="12" t="s">
        <v>18</v>
      </c>
      <c r="I8" s="12" t="s">
        <v>19</v>
      </c>
      <c r="J8" s="12" t="s">
        <v>20</v>
      </c>
      <c r="K8" s="12" t="s">
        <v>21</v>
      </c>
      <c r="L8" s="12" t="s">
        <v>22</v>
      </c>
      <c r="M8" s="12" t="s">
        <v>23</v>
      </c>
      <c r="N8" s="12" t="s">
        <v>24</v>
      </c>
      <c r="O8" s="12" t="s">
        <v>25</v>
      </c>
      <c r="P8" s="12" t="s">
        <v>26</v>
      </c>
      <c r="Q8" s="12" t="s">
        <v>27</v>
      </c>
      <c r="R8" s="12" t="s">
        <v>28</v>
      </c>
      <c r="S8" s="12" t="s">
        <v>29</v>
      </c>
      <c r="T8" s="12" t="s">
        <v>30</v>
      </c>
      <c r="U8" s="12" t="s">
        <v>31</v>
      </c>
      <c r="V8" s="12" t="s">
        <v>32</v>
      </c>
      <c r="W8" s="12" t="s">
        <v>33</v>
      </c>
      <c r="X8" s="12" t="s">
        <v>34</v>
      </c>
      <c r="Y8" s="12" t="s">
        <v>35</v>
      </c>
      <c r="Z8" s="12" t="s">
        <v>36</v>
      </c>
      <c r="AA8" s="12" t="s">
        <v>37</v>
      </c>
      <c r="AB8" s="12" t="s">
        <v>38</v>
      </c>
      <c r="AC8" s="12" t="s">
        <v>39</v>
      </c>
      <c r="AD8" s="12" t="s">
        <v>40</v>
      </c>
      <c r="AE8" s="12" t="s">
        <v>41</v>
      </c>
      <c r="AF8" s="12" t="s">
        <v>42</v>
      </c>
      <c r="AG8" s="12" t="s">
        <v>43</v>
      </c>
      <c r="AH8" s="12" t="s">
        <v>44</v>
      </c>
      <c r="AI8" s="12" t="s">
        <v>45</v>
      </c>
      <c r="AJ8" s="12" t="s">
        <v>46</v>
      </c>
      <c r="AK8" s="12" t="s">
        <v>47</v>
      </c>
      <c r="AL8" s="12" t="s">
        <v>48</v>
      </c>
      <c r="AM8" s="12" t="s">
        <v>49</v>
      </c>
      <c r="AN8" s="12" t="s">
        <v>50</v>
      </c>
      <c r="AO8" s="12" t="s">
        <v>51</v>
      </c>
      <c r="AP8" s="12" t="s">
        <v>52</v>
      </c>
      <c r="AQ8" s="12" t="s">
        <v>53</v>
      </c>
      <c r="AR8" s="12" t="s">
        <v>54</v>
      </c>
      <c r="AS8" s="12" t="s">
        <v>55</v>
      </c>
      <c r="AT8" s="12" t="s">
        <v>56</v>
      </c>
      <c r="AU8" s="12" t="s">
        <v>58</v>
      </c>
      <c r="AV8" s="12" t="s">
        <v>59</v>
      </c>
      <c r="AW8" s="12" t="s">
        <v>60</v>
      </c>
      <c r="AX8" s="12" t="s">
        <v>62</v>
      </c>
      <c r="AY8" s="12" t="s">
        <v>63</v>
      </c>
      <c r="AZ8" s="12" t="s">
        <v>64</v>
      </c>
      <c r="BA8" s="12" t="s">
        <v>65</v>
      </c>
      <c r="BB8" s="12" t="s">
        <v>66</v>
      </c>
      <c r="BC8" s="12" t="s">
        <v>67</v>
      </c>
      <c r="BD8" s="12" t="s">
        <v>68</v>
      </c>
      <c r="BE8" s="12" t="s">
        <v>69</v>
      </c>
      <c r="BF8" s="12" t="s">
        <v>70</v>
      </c>
      <c r="BG8" s="12" t="s">
        <v>71</v>
      </c>
      <c r="BH8" s="12" t="s">
        <v>72</v>
      </c>
      <c r="BI8" s="12" t="s">
        <v>73</v>
      </c>
      <c r="BJ8" s="12" t="s">
        <v>74</v>
      </c>
      <c r="BK8" s="12" t="s">
        <v>75</v>
      </c>
      <c r="BL8" s="12" t="s">
        <v>76</v>
      </c>
      <c r="BM8" s="12" t="s">
        <v>77</v>
      </c>
      <c r="BN8" s="12" t="s">
        <v>78</v>
      </c>
      <c r="BO8" s="12" t="s">
        <v>79</v>
      </c>
      <c r="BP8" s="12" t="s">
        <v>80</v>
      </c>
      <c r="BQ8" s="12" t="s">
        <v>81</v>
      </c>
      <c r="BR8" s="12" t="s">
        <v>82</v>
      </c>
      <c r="BS8" s="12" t="s">
        <v>83</v>
      </c>
      <c r="BT8" s="12" t="s">
        <v>84</v>
      </c>
      <c r="BU8" s="12" t="s">
        <v>85</v>
      </c>
      <c r="BV8" s="12" t="s">
        <v>86</v>
      </c>
      <c r="BW8" s="12" t="s">
        <v>87</v>
      </c>
      <c r="BX8" s="12" t="s">
        <v>88</v>
      </c>
      <c r="BY8" s="12" t="s">
        <v>89</v>
      </c>
      <c r="BZ8" s="12" t="s">
        <v>90</v>
      </c>
      <c r="CA8" s="12" t="s">
        <v>91</v>
      </c>
      <c r="CB8" s="12" t="s">
        <v>92</v>
      </c>
      <c r="CC8" s="12" t="s">
        <v>93</v>
      </c>
      <c r="CD8" s="12" t="s">
        <v>94</v>
      </c>
      <c r="CE8" s="12" t="s">
        <v>95</v>
      </c>
      <c r="CF8" s="12" t="s">
        <v>96</v>
      </c>
      <c r="CG8" s="12" t="s">
        <v>97</v>
      </c>
      <c r="CH8" s="12" t="s">
        <v>98</v>
      </c>
      <c r="CI8" s="12" t="s">
        <v>99</v>
      </c>
      <c r="CJ8" s="12" t="s">
        <v>100</v>
      </c>
      <c r="CK8" s="12" t="s">
        <v>101</v>
      </c>
      <c r="CL8" s="12" t="s">
        <v>102</v>
      </c>
      <c r="CM8" s="12" t="s">
        <v>103</v>
      </c>
      <c r="CN8" s="12" t="s">
        <v>104</v>
      </c>
      <c r="CO8" s="12" t="s">
        <v>105</v>
      </c>
      <c r="CP8" s="12" t="s">
        <v>107</v>
      </c>
      <c r="CQ8" s="12" t="s">
        <v>106</v>
      </c>
      <c r="CR8" s="12" t="s">
        <v>108</v>
      </c>
      <c r="CS8" s="12" t="s">
        <v>109</v>
      </c>
      <c r="CT8" s="12" t="s">
        <v>110</v>
      </c>
      <c r="CU8" s="12" t="s">
        <v>111</v>
      </c>
      <c r="CV8" s="12" t="s">
        <v>112</v>
      </c>
      <c r="CW8" s="12" t="s">
        <v>113</v>
      </c>
      <c r="CX8" s="12" t="s">
        <v>114</v>
      </c>
      <c r="CY8" s="12" t="s">
        <v>115</v>
      </c>
      <c r="CZ8" s="12" t="s">
        <v>116</v>
      </c>
      <c r="DA8" s="12" t="s">
        <v>117</v>
      </c>
      <c r="DB8" s="12" t="s">
        <v>118</v>
      </c>
      <c r="DC8" s="12" t="s">
        <v>119</v>
      </c>
      <c r="DD8" s="12" t="s">
        <v>120</v>
      </c>
      <c r="DE8" s="12" t="s">
        <v>121</v>
      </c>
      <c r="DF8" s="12" t="s">
        <v>122</v>
      </c>
      <c r="DG8" s="12" t="s">
        <v>123</v>
      </c>
      <c r="DH8" s="12" t="s">
        <v>124</v>
      </c>
      <c r="DI8" s="12" t="s">
        <v>125</v>
      </c>
      <c r="DJ8" s="12" t="s">
        <v>126</v>
      </c>
      <c r="DK8" s="12" t="s">
        <v>127</v>
      </c>
      <c r="DL8" s="12" t="s">
        <v>128</v>
      </c>
      <c r="DM8" s="12" t="s">
        <v>129</v>
      </c>
      <c r="DN8" s="12" t="s">
        <v>130</v>
      </c>
      <c r="DO8" s="12" t="s">
        <v>131</v>
      </c>
      <c r="DP8" s="12" t="s">
        <v>132</v>
      </c>
      <c r="DQ8" s="12" t="s">
        <v>133</v>
      </c>
      <c r="DR8" s="12" t="s">
        <v>134</v>
      </c>
      <c r="DS8" s="12" t="s">
        <v>135</v>
      </c>
      <c r="DT8" s="33" t="s">
        <v>136</v>
      </c>
      <c r="DU8" s="33" t="s">
        <v>137</v>
      </c>
      <c r="DV8" s="33" t="s">
        <v>138</v>
      </c>
      <c r="DW8" s="33" t="s">
        <v>139</v>
      </c>
      <c r="DX8" s="33" t="s">
        <v>140</v>
      </c>
      <c r="DY8" s="33" t="s">
        <v>141</v>
      </c>
      <c r="DZ8" s="33" t="s">
        <v>142</v>
      </c>
      <c r="EA8" s="33" t="s">
        <v>143</v>
      </c>
      <c r="EB8" s="33" t="s">
        <v>144</v>
      </c>
      <c r="EC8" s="33" t="s">
        <v>145</v>
      </c>
      <c r="ED8" s="33" t="s">
        <v>146</v>
      </c>
      <c r="EE8" s="33" t="s">
        <v>147</v>
      </c>
      <c r="EF8" s="33" t="s">
        <v>148</v>
      </c>
      <c r="EG8" s="33" t="s">
        <v>149</v>
      </c>
      <c r="EH8" s="33" t="s">
        <v>150</v>
      </c>
      <c r="EI8" s="33" t="s">
        <v>151</v>
      </c>
      <c r="EJ8" s="33" t="s">
        <v>152</v>
      </c>
      <c r="EK8" s="33" t="s">
        <v>153</v>
      </c>
      <c r="EL8" s="33" t="s">
        <v>154</v>
      </c>
      <c r="EM8" s="33" t="s">
        <v>155</v>
      </c>
      <c r="EN8" s="33" t="s">
        <v>156</v>
      </c>
      <c r="EO8" s="33" t="s">
        <v>157</v>
      </c>
      <c r="EP8" s="33" t="s">
        <v>158</v>
      </c>
      <c r="EQ8" s="33" t="s">
        <v>159</v>
      </c>
      <c r="ER8" s="33" t="s">
        <v>160</v>
      </c>
      <c r="ES8" s="33" t="s">
        <v>161</v>
      </c>
      <c r="ET8" s="33" t="s">
        <v>162</v>
      </c>
      <c r="EU8" s="33" t="s">
        <v>163</v>
      </c>
      <c r="EX8" t="s">
        <v>3</v>
      </c>
      <c r="EY8" s="9"/>
      <c r="EZ8" s="4"/>
      <c r="FA8" s="4"/>
      <c r="FB8" s="4"/>
    </row>
    <row r="10" spans="1:159" s="16" customFormat="1" x14ac:dyDescent="0.25">
      <c r="A10" s="14" t="s">
        <v>7</v>
      </c>
      <c r="B10" s="13">
        <f>'Nov12'!$AI5</f>
        <v>88</v>
      </c>
      <c r="C10" s="13">
        <f>ROUND('Dez12'!$AI5,0)</f>
        <v>253</v>
      </c>
      <c r="D10" s="13">
        <f>ROUND('Jan13'!$AI5,0)</f>
        <v>466</v>
      </c>
      <c r="E10" s="13">
        <f>ROUND('Feb13'!$AI5,0)</f>
        <v>712</v>
      </c>
      <c r="F10" s="13">
        <f>ROUND('Mar13'!$AI5,0)</f>
        <v>1004</v>
      </c>
      <c r="G10" s="13">
        <f>ROUND('Apr13'!$AI5,0)</f>
        <v>1294</v>
      </c>
      <c r="H10" s="13">
        <f>ROUND('Mai13'!$AI5,0)</f>
        <v>1339</v>
      </c>
      <c r="I10" s="13">
        <f>ROUND('Jun13'!$AI5,0)</f>
        <v>1676</v>
      </c>
      <c r="J10" s="13">
        <f>ROUND('Jul13'!$AI5,0)</f>
        <v>1987</v>
      </c>
      <c r="K10" s="13">
        <f>ROUND('Aug13'!$AI5,0)</f>
        <v>1855</v>
      </c>
      <c r="L10" s="13">
        <f>ROUND('Sep13'!$AI5,0)</f>
        <v>1404</v>
      </c>
      <c r="M10" s="13">
        <f>ROUND('Okt13'!$AI5,0)</f>
        <v>918</v>
      </c>
      <c r="N10" s="13">
        <f>ROUND('Nov13'!$AI5,0)</f>
        <v>505</v>
      </c>
      <c r="O10" s="13">
        <f>ROUND('Dez13'!$AI5,0)</f>
        <v>490</v>
      </c>
      <c r="P10" s="13">
        <f>ROUND('Jan14'!$AI5,0)</f>
        <v>503</v>
      </c>
      <c r="Q10" s="13">
        <f>ROUND('Feb14'!$AI5,0)</f>
        <v>816</v>
      </c>
      <c r="R10" s="13">
        <f>ROUND('Mar14'!$AI5,0)</f>
        <v>1583</v>
      </c>
      <c r="S10" s="13">
        <f>ROUND('Apr14'!$AI5,0)</f>
        <v>1570</v>
      </c>
      <c r="T10" s="13">
        <f>ROUND('Mai14'!$AI5,0)</f>
        <v>1632</v>
      </c>
      <c r="U10" s="13">
        <f>ROUND('Jun14'!$AI5,0)</f>
        <v>1947</v>
      </c>
      <c r="V10" s="13">
        <f>ROUND('Jul14'!$AI5,0)</f>
        <v>1438</v>
      </c>
      <c r="W10" s="13">
        <f>ROUND('Aug14'!$AI5,0)</f>
        <v>1509</v>
      </c>
      <c r="X10" s="13">
        <f>ROUND('Sep14'!$AI5,0)</f>
        <v>1585</v>
      </c>
      <c r="Y10" s="13">
        <f>ROUND('Okt14'!$AI5,0)</f>
        <v>1154</v>
      </c>
      <c r="Z10" s="13">
        <f>ROUND('Nov14'!$AI5,0)</f>
        <v>572</v>
      </c>
      <c r="AA10" s="13">
        <f>ROUND('Dez14'!$AI5,0)</f>
        <v>273</v>
      </c>
      <c r="AB10" s="13">
        <f>ROUND('Jan15'!$AI5,0)</f>
        <v>377</v>
      </c>
      <c r="AC10" s="13">
        <f>ROUND('Feb15'!$AI5,0)</f>
        <v>706</v>
      </c>
      <c r="AD10" s="13">
        <f>ROUND('Mar15'!$AI5,0)</f>
        <v>1423</v>
      </c>
      <c r="AE10" s="13">
        <f>ROUND('Apr15'!$AI5,0)</f>
        <v>1720</v>
      </c>
      <c r="AF10" s="13">
        <f>ROUND('Mai15'!$AI5,0)</f>
        <v>1638</v>
      </c>
      <c r="AG10" s="13">
        <f>ROUND('Jun15'!$AI5,0)</f>
        <v>1887</v>
      </c>
      <c r="AH10" s="13">
        <f>ROUND('Jul15'!$AI5,0)</f>
        <v>2018</v>
      </c>
      <c r="AI10" s="13">
        <f>ROUND('Aug15'!$AI5,0)</f>
        <v>1687</v>
      </c>
      <c r="AJ10" s="13">
        <f>ROUND('Sep15'!$AI5,0)</f>
        <v>1327</v>
      </c>
      <c r="AK10" s="13">
        <f>ROUND('Okt15'!$AI5,0)</f>
        <v>1000</v>
      </c>
      <c r="AL10" s="13">
        <f>ROUND('Nov15'!$AI5,0)</f>
        <v>724</v>
      </c>
      <c r="AM10" s="13">
        <f>ROUND('Dez15'!$AI5,0)</f>
        <v>459</v>
      </c>
      <c r="AN10" s="13">
        <f>ROUND('Jan16'!$AI5,0)</f>
        <v>426</v>
      </c>
      <c r="AO10" s="13">
        <f>ROUND('Feb16'!$AI5,0)</f>
        <v>611</v>
      </c>
      <c r="AP10" s="13">
        <f>ROUND('Mar16'!$AI5,0)</f>
        <v>1287</v>
      </c>
      <c r="AQ10" s="13">
        <f>ROUND('Apr16'!$AI5,0)</f>
        <v>1328</v>
      </c>
      <c r="AR10" s="13">
        <f>ROUND('Mai16'!$AI5,0)</f>
        <v>1569</v>
      </c>
      <c r="AS10" s="13">
        <f>ROUND('Jun16'!$AI6,0)</f>
        <v>1414</v>
      </c>
      <c r="AT10" s="13">
        <f>ROUND('Jul16'!$AI7,0)</f>
        <v>1779</v>
      </c>
      <c r="AU10" s="13">
        <f>ROUND('Aug16'!$AI7,0)</f>
        <v>1795</v>
      </c>
      <c r="AV10" s="13">
        <f>ROUND('Sep16'!$AI7,0)</f>
        <v>1480</v>
      </c>
      <c r="AW10" s="13">
        <f>ROUND('Okt16'!$AI7,0)</f>
        <v>908</v>
      </c>
      <c r="AX10" s="13">
        <f>ROUND('Nov16'!$AI7,0)</f>
        <v>481</v>
      </c>
      <c r="AY10" s="13">
        <f>ROUND('Dez16'!$AI7,0)</f>
        <v>437</v>
      </c>
      <c r="AZ10" s="13">
        <f>ROUND('Jan17'!$AI7,0)</f>
        <v>275</v>
      </c>
      <c r="BA10" s="13">
        <f>ROUND('Feb17'!$AI7,0)</f>
        <v>860</v>
      </c>
      <c r="BB10" s="13">
        <f>ROUND('Mar17'!$AI7,0)</f>
        <v>1403</v>
      </c>
      <c r="BC10" s="13">
        <f>ROUND('Apr17'!$AI7,0)</f>
        <v>1677</v>
      </c>
      <c r="BD10" s="13">
        <f>ROUND('Mai17'!$AI7,0)</f>
        <v>1740</v>
      </c>
      <c r="BE10" s="13">
        <f>ROUND('Jun17'!$AI7,0)</f>
        <v>1861</v>
      </c>
      <c r="BF10" s="13">
        <f>ROUND('Jul17'!$AI7,0)</f>
        <v>1632</v>
      </c>
      <c r="BG10" s="13">
        <f>ROUND('Aug17'!$AI7,0)</f>
        <v>1615</v>
      </c>
      <c r="BH10" s="13">
        <f>ROUND('Sep17'!$AI7,0)</f>
        <v>1252</v>
      </c>
      <c r="BI10" s="13">
        <f>ROUND('Okt17'!$AI7,0)</f>
        <v>1224</v>
      </c>
      <c r="BJ10" s="13">
        <f>ROUND('Nov17'!$AI7,0)</f>
        <v>478</v>
      </c>
      <c r="BK10" s="13">
        <f>ROUND('Dez17'!$AI7,0)</f>
        <v>212</v>
      </c>
      <c r="BL10" s="13">
        <f>ROUND('Jan18'!$AI7,0)</f>
        <v>409</v>
      </c>
      <c r="BM10" s="13">
        <f>ROUND('Feb18'!$AI7,0)</f>
        <v>565</v>
      </c>
      <c r="BN10" s="13">
        <f>ROUND('Mar18'!$AI7,0)</f>
        <v>986</v>
      </c>
      <c r="BO10" s="13">
        <f>ROUND('Apr18'!$AI7,0)</f>
        <v>1794</v>
      </c>
      <c r="BP10" s="13">
        <f>ROUND('Mai18'!$AI7,0)</f>
        <v>1628</v>
      </c>
      <c r="BQ10" s="13">
        <f>ROUND('Jun18'!$AI7,0)</f>
        <v>1877</v>
      </c>
      <c r="BR10" s="13">
        <f>ROUND('Jul18'!$AI7,0)</f>
        <v>1894</v>
      </c>
      <c r="BS10" s="13">
        <f>ROUND('Aug18'!$AI7,0)</f>
        <v>1683</v>
      </c>
      <c r="BT10" s="13">
        <f>ROUND('Sep18'!$AI7,0)</f>
        <v>1538</v>
      </c>
      <c r="BU10" s="13">
        <f>ROUND('Okt18'!$AI7,0)</f>
        <v>1142</v>
      </c>
      <c r="BV10" s="13">
        <f>ROUND('Nov18'!$AI7,0)</f>
        <v>474</v>
      </c>
      <c r="BW10" s="13">
        <f>ROUND('Dez18'!$AI7,0)</f>
        <v>256</v>
      </c>
      <c r="BX10" s="13">
        <f>ROUND('Jan19'!$AI7,0)</f>
        <v>460</v>
      </c>
      <c r="BY10" s="13">
        <f>ROUND('Feb19'!$AI7,0)</f>
        <v>1044</v>
      </c>
      <c r="BZ10" s="13">
        <f>ROUND('Mar19'!$AI7,0)</f>
        <v>1441</v>
      </c>
      <c r="CA10" s="13">
        <f>'Apr19'!$AI$8</f>
        <v>1509.5559999999998</v>
      </c>
      <c r="CB10" s="13">
        <f>'Mai19'!$AI$8</f>
        <v>1515.2399999999998</v>
      </c>
      <c r="CC10" s="13">
        <f>'Jun19'!$AI$8</f>
        <v>1808.1449999999998</v>
      </c>
      <c r="CD10" s="13">
        <f>'Jul19'!$AI$8</f>
        <v>1794.6900000000003</v>
      </c>
      <c r="CE10" s="13">
        <f>'Aug19'!$AI$8</f>
        <v>1674.6299999999997</v>
      </c>
      <c r="CF10" s="13">
        <f>'Sep19'!$AI$8</f>
        <v>1434.5099999999998</v>
      </c>
      <c r="CG10" s="13">
        <f>'Okt19'!$AI$8</f>
        <v>823.86</v>
      </c>
      <c r="CH10" s="13">
        <f>'Nov19'!$AI$8</f>
        <v>369.49499999999995</v>
      </c>
      <c r="CI10" s="13">
        <f>'Dez19'!$AI$8</f>
        <v>274.27499999999986</v>
      </c>
      <c r="CJ10" s="13">
        <f>'Jan20'!$AI$8</f>
        <v>538.20000000000005</v>
      </c>
      <c r="CK10" s="13">
        <f>'Feb20'!$AI$8</f>
        <v>836.27999999999986</v>
      </c>
      <c r="CL10" s="13">
        <f>'Mar20'!$AI$8</f>
        <v>1404.4949999999999</v>
      </c>
      <c r="CM10" s="13">
        <f>'Apr20'!$AI$8</f>
        <v>1928.2050000000002</v>
      </c>
      <c r="CN10" s="13">
        <f>'Mai20'!$AI$8</f>
        <v>1779.1650000000002</v>
      </c>
      <c r="CO10" s="13">
        <f>'Jun20'!$AI$8</f>
        <v>1456.2449999999999</v>
      </c>
      <c r="CP10" s="13">
        <f>'Jul20'!$AI$8</f>
        <v>1805.0399999999995</v>
      </c>
      <c r="CQ10" s="13">
        <f>'Aug20'!$AI$8</f>
        <v>1571.1299999999997</v>
      </c>
      <c r="CR10" s="13">
        <f>'Sep20'!$AI$8</f>
        <v>1328.9399999999996</v>
      </c>
      <c r="CS10" s="13">
        <f>'Okt20'!$AI$8</f>
        <v>734.84999999999991</v>
      </c>
      <c r="CT10" s="13">
        <f>'Nov20'!$AI$8</f>
        <v>489.55499999999995</v>
      </c>
      <c r="CU10" s="13">
        <f>'Dez20'!$AI$8</f>
        <v>185.26499999999993</v>
      </c>
      <c r="CV10" s="13">
        <f>'Jan21'!$AI$8</f>
        <v>311.53500000000003</v>
      </c>
      <c r="CW10" s="13">
        <f>'Feb21'!$AI$8</f>
        <v>699.66000000000008</v>
      </c>
      <c r="CX10" s="13">
        <f>'Mar21'!$AI$8</f>
        <v>1386.8999999999996</v>
      </c>
      <c r="CY10" s="13">
        <f>'Apr21'!$AI$8</f>
        <v>1639.44</v>
      </c>
      <c r="CZ10" s="13">
        <f>'Mai21'!$AI$8</f>
        <v>1365.1649999999997</v>
      </c>
      <c r="DA10" s="13">
        <f>'Jun21'!$AI$8</f>
        <v>1617.7049999999999</v>
      </c>
      <c r="DB10" s="13">
        <f>'Jul21'!$AI$8</f>
        <v>1433.4749999999999</v>
      </c>
      <c r="DC10" s="13">
        <f>'Aug21'!$AI$8</f>
        <v>1415.8799999999999</v>
      </c>
      <c r="DD10" s="13">
        <f>'Sep21'!$AI$8</f>
        <v>1361.0249999999996</v>
      </c>
      <c r="DE10" s="13">
        <f>'Okt21'!$AI$8</f>
        <v>1047.4199999999998</v>
      </c>
      <c r="DF10" s="13">
        <f>'Nov21'!$AI$8</f>
        <v>330.16500000000008</v>
      </c>
      <c r="DG10" s="13">
        <f>'Dez21'!$AI$8</f>
        <v>130.40999999999997</v>
      </c>
      <c r="DH10" s="13">
        <f>'Jan22'!$AI$8</f>
        <v>484.37999999999988</v>
      </c>
      <c r="DI10" s="13">
        <f>'Feb22'!$AI$8</f>
        <v>841.45499999999993</v>
      </c>
      <c r="DJ10" s="13">
        <f>'Mar22'!$AI$8</f>
        <v>1510.0649999999996</v>
      </c>
      <c r="DK10" s="13">
        <f>'Apr22'!$AI$8</f>
        <v>1460.3849999999998</v>
      </c>
      <c r="DL10" s="13">
        <f>'Mai22'!$AI$8</f>
        <v>1682.9099999999999</v>
      </c>
      <c r="DM10" s="13">
        <f>'Jun22'!$AI$8</f>
        <v>1555.605</v>
      </c>
      <c r="DN10" s="13">
        <f>'Jul22'!$AI$8</f>
        <v>1855.7549999999999</v>
      </c>
      <c r="DO10" s="13">
        <f>'Aug22'!$AI$8</f>
        <v>1686.0149999999999</v>
      </c>
      <c r="DP10" s="13">
        <f>'Sep22'!$AI$8</f>
        <v>1218.1949999999997</v>
      </c>
      <c r="DQ10" s="13">
        <f>'Okt22'!$AI$8</f>
        <v>914.93999999999994</v>
      </c>
      <c r="DR10" s="13">
        <f>'Nov22'!$AI$8</f>
        <v>427.45499999999998</v>
      </c>
      <c r="DS10" s="13">
        <f>'Dez22'!$AI$8</f>
        <v>158.35499999999996</v>
      </c>
      <c r="DT10" s="13">
        <f>'Jan23'!$AI$8</f>
        <v>184.22999999999996</v>
      </c>
      <c r="DU10" s="13">
        <f>'Feb23'!$AI$8</f>
        <v>945.99000000000012</v>
      </c>
      <c r="DV10" s="13">
        <f>'Mar23'!$AI$8</f>
        <v>991.53000000000009</v>
      </c>
      <c r="DW10" s="13">
        <f>'Apr23'!$AI$8</f>
        <v>1145.7449999999999</v>
      </c>
      <c r="DX10" s="13">
        <f>'Mai23'!$AI$8</f>
        <v>1341.3599999999997</v>
      </c>
      <c r="DY10" s="13">
        <f>'Jun23'!$AI$8</f>
        <v>1693.2600000000002</v>
      </c>
      <c r="DZ10" s="13">
        <f>'Jul23'!$AI$8</f>
        <v>1460.385</v>
      </c>
      <c r="EA10" s="13">
        <f>'Aug23'!$AI$8</f>
        <v>1369.3050000000001</v>
      </c>
      <c r="EB10" s="13">
        <f>'Sep23'!$AI$8</f>
        <v>1395.1799999999994</v>
      </c>
      <c r="EC10" s="13">
        <f>'Okt23'!$AI$8</f>
        <v>940.81499999999971</v>
      </c>
      <c r="ED10" s="13">
        <f>'Nov23'!$AI$8</f>
        <v>327.06000000000006</v>
      </c>
      <c r="EE10" s="13">
        <f>'Dez23'!$AI$8</f>
        <v>196.65</v>
      </c>
      <c r="EF10" s="13">
        <f t="shared" ref="EF10:EL10" ca="1" si="0">INDIRECT("'"&amp;EF8&amp;"'!$AI$8")</f>
        <v>336.375</v>
      </c>
      <c r="EG10" s="13">
        <f t="shared" ca="1" si="0"/>
        <v>639.63</v>
      </c>
      <c r="EH10" s="13">
        <f t="shared" ca="1" si="0"/>
        <v>825.93</v>
      </c>
      <c r="EI10" s="13">
        <f t="shared" ca="1" si="0"/>
        <v>1165.4100000000001</v>
      </c>
      <c r="EJ10" s="13">
        <f t="shared" ca="1" si="0"/>
        <v>1131.2549999999997</v>
      </c>
      <c r="EK10" s="13">
        <f t="shared" ca="1" si="0"/>
        <v>1188.1799999999996</v>
      </c>
      <c r="EL10" s="13">
        <f t="shared" ca="1" si="0"/>
        <v>1480.0499999999997</v>
      </c>
      <c r="EM10" s="13">
        <f ca="1">INDIRECT("'"&amp;EM8&amp;"'!$AI$8")</f>
        <v>1465.5599999999997</v>
      </c>
      <c r="EN10" s="13">
        <f ca="1">INDIRECT("'"&amp;EN8&amp;"'!$AI$8")</f>
        <v>941.85</v>
      </c>
      <c r="EO10" s="13">
        <f ca="1">INDIRECT("'"&amp;EO8&amp;"'!$AI$8")</f>
        <v>629.28</v>
      </c>
      <c r="EP10" s="13">
        <f ca="1">INDIRECT("'"&amp;EP8&amp;"'!$AI$8")</f>
        <v>378.80999999999989</v>
      </c>
      <c r="EQ10" s="13">
        <f t="shared" ref="EQ10:ER10" ca="1" si="1">INDIRECT("'"&amp;EQ8&amp;"'!$AI$8")</f>
        <v>155.24999999999991</v>
      </c>
      <c r="ER10" s="13">
        <f t="shared" ca="1" si="1"/>
        <v>350.86499999999995</v>
      </c>
      <c r="ES10" s="13">
        <f ca="1">INDIRECT("'"&amp;ES8&amp;"'!$AI$8")</f>
        <v>527.8499999999998</v>
      </c>
      <c r="ET10" s="13">
        <f ca="1">INDIRECT("'"&amp;ET8&amp;"'!$AI$8")</f>
        <v>1089.855</v>
      </c>
      <c r="EU10" s="13">
        <f ca="1">INDIRECT("'"&amp;EU8&amp;"'!$AI$8")</f>
        <v>53.819999999999993</v>
      </c>
      <c r="EV10" s="13"/>
      <c r="EW10" s="23">
        <f ca="1">SUM(B10:EU10)</f>
        <v>164621.546</v>
      </c>
      <c r="EX10" s="24">
        <f>AVERAGE(I10:BD10)</f>
        <v>1205.2708333333333</v>
      </c>
      <c r="EY10" s="18"/>
      <c r="EZ10" s="15"/>
      <c r="FA10" s="15"/>
      <c r="FB10" s="15"/>
      <c r="FC10" s="15"/>
    </row>
    <row r="11" spans="1:159" x14ac:dyDescent="0.25">
      <c r="A11" s="3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13">
        <f>SUM(C10:N10)</f>
        <v>13413</v>
      </c>
      <c r="O11" s="13">
        <f t="shared" ref="O11:CC11" si="2">SUM(D10:O10)</f>
        <v>13650</v>
      </c>
      <c r="P11" s="13">
        <f t="shared" si="2"/>
        <v>13687</v>
      </c>
      <c r="Q11" s="13">
        <f t="shared" si="2"/>
        <v>13791</v>
      </c>
      <c r="R11" s="13">
        <f t="shared" si="2"/>
        <v>14370</v>
      </c>
      <c r="S11" s="13">
        <f t="shared" si="2"/>
        <v>14646</v>
      </c>
      <c r="T11" s="13">
        <f t="shared" si="2"/>
        <v>14939</v>
      </c>
      <c r="U11" s="13">
        <f t="shared" si="2"/>
        <v>15210</v>
      </c>
      <c r="V11" s="13">
        <f t="shared" si="2"/>
        <v>14661</v>
      </c>
      <c r="W11" s="13">
        <f t="shared" si="2"/>
        <v>14315</v>
      </c>
      <c r="X11" s="13">
        <f t="shared" si="2"/>
        <v>14496</v>
      </c>
      <c r="Y11" s="13">
        <f t="shared" si="2"/>
        <v>14732</v>
      </c>
      <c r="Z11" s="13">
        <f t="shared" si="2"/>
        <v>14799</v>
      </c>
      <c r="AA11" s="13">
        <f t="shared" si="2"/>
        <v>14582</v>
      </c>
      <c r="AB11" s="13">
        <f t="shared" si="2"/>
        <v>14456</v>
      </c>
      <c r="AC11" s="13">
        <f t="shared" si="2"/>
        <v>14346</v>
      </c>
      <c r="AD11" s="13">
        <f t="shared" si="2"/>
        <v>14186</v>
      </c>
      <c r="AE11" s="13">
        <f t="shared" si="2"/>
        <v>14336</v>
      </c>
      <c r="AF11" s="13">
        <f t="shared" si="2"/>
        <v>14342</v>
      </c>
      <c r="AG11" s="13">
        <f t="shared" si="2"/>
        <v>14282</v>
      </c>
      <c r="AH11" s="13">
        <f t="shared" si="2"/>
        <v>14862</v>
      </c>
      <c r="AI11" s="13">
        <f t="shared" si="2"/>
        <v>15040</v>
      </c>
      <c r="AJ11" s="13">
        <f t="shared" si="2"/>
        <v>14782</v>
      </c>
      <c r="AK11" s="13">
        <f t="shared" si="2"/>
        <v>14628</v>
      </c>
      <c r="AL11" s="13">
        <f t="shared" si="2"/>
        <v>14780</v>
      </c>
      <c r="AM11" s="13">
        <f t="shared" si="2"/>
        <v>14966</v>
      </c>
      <c r="AN11" s="13">
        <f t="shared" si="2"/>
        <v>15015</v>
      </c>
      <c r="AO11" s="13">
        <f t="shared" si="2"/>
        <v>14920</v>
      </c>
      <c r="AP11" s="13">
        <f t="shared" si="2"/>
        <v>14784</v>
      </c>
      <c r="AQ11" s="13">
        <f t="shared" si="2"/>
        <v>14392</v>
      </c>
      <c r="AR11" s="13">
        <f t="shared" si="2"/>
        <v>14323</v>
      </c>
      <c r="AS11" s="13">
        <f t="shared" si="2"/>
        <v>13850</v>
      </c>
      <c r="AT11" s="13">
        <f t="shared" si="2"/>
        <v>13611</v>
      </c>
      <c r="AU11" s="13">
        <f t="shared" si="2"/>
        <v>13719</v>
      </c>
      <c r="AV11" s="13">
        <f t="shared" si="2"/>
        <v>13872</v>
      </c>
      <c r="AW11" s="13">
        <f t="shared" si="2"/>
        <v>13780</v>
      </c>
      <c r="AX11" s="13">
        <f t="shared" si="2"/>
        <v>13537</v>
      </c>
      <c r="AY11" s="13">
        <f t="shared" si="2"/>
        <v>13515</v>
      </c>
      <c r="AZ11" s="13">
        <f t="shared" si="2"/>
        <v>13364</v>
      </c>
      <c r="BA11" s="13">
        <f t="shared" si="2"/>
        <v>13613</v>
      </c>
      <c r="BB11" s="13">
        <f t="shared" si="2"/>
        <v>13729</v>
      </c>
      <c r="BC11" s="13">
        <f t="shared" si="2"/>
        <v>14078</v>
      </c>
      <c r="BD11" s="13">
        <f t="shared" si="2"/>
        <v>14249</v>
      </c>
      <c r="BE11" s="13">
        <f t="shared" si="2"/>
        <v>14696</v>
      </c>
      <c r="BF11" s="13">
        <f t="shared" si="2"/>
        <v>14549</v>
      </c>
      <c r="BG11" s="13">
        <f t="shared" si="2"/>
        <v>14369</v>
      </c>
      <c r="BH11" s="13">
        <f t="shared" si="2"/>
        <v>14141</v>
      </c>
      <c r="BI11" s="13">
        <f t="shared" si="2"/>
        <v>14457</v>
      </c>
      <c r="BJ11" s="13">
        <f t="shared" si="2"/>
        <v>14454</v>
      </c>
      <c r="BK11" s="13">
        <f t="shared" si="2"/>
        <v>14229</v>
      </c>
      <c r="BL11" s="13">
        <f t="shared" si="2"/>
        <v>14363</v>
      </c>
      <c r="BM11" s="13">
        <f t="shared" si="2"/>
        <v>14068</v>
      </c>
      <c r="BN11" s="13">
        <f t="shared" si="2"/>
        <v>13651</v>
      </c>
      <c r="BO11" s="13">
        <f t="shared" si="2"/>
        <v>13768</v>
      </c>
      <c r="BP11" s="13">
        <f t="shared" si="2"/>
        <v>13656</v>
      </c>
      <c r="BQ11" s="13">
        <f t="shared" si="2"/>
        <v>13672</v>
      </c>
      <c r="BR11" s="13">
        <f t="shared" si="2"/>
        <v>13934</v>
      </c>
      <c r="BS11" s="13">
        <f t="shared" si="2"/>
        <v>14002</v>
      </c>
      <c r="BT11" s="13">
        <f t="shared" si="2"/>
        <v>14288</v>
      </c>
      <c r="BU11" s="13">
        <f t="shared" si="2"/>
        <v>14206</v>
      </c>
      <c r="BV11" s="13">
        <f t="shared" si="2"/>
        <v>14202</v>
      </c>
      <c r="BW11" s="13">
        <f t="shared" si="2"/>
        <v>14246</v>
      </c>
      <c r="BX11" s="13">
        <f t="shared" si="2"/>
        <v>14297</v>
      </c>
      <c r="BY11" s="13">
        <f t="shared" si="2"/>
        <v>14776</v>
      </c>
      <c r="BZ11" s="13">
        <f t="shared" si="2"/>
        <v>15231</v>
      </c>
      <c r="CA11" s="13">
        <f t="shared" si="2"/>
        <v>14946.556</v>
      </c>
      <c r="CB11" s="13">
        <f t="shared" si="2"/>
        <v>14833.796</v>
      </c>
      <c r="CC11" s="13">
        <f t="shared" si="2"/>
        <v>14764.941000000001</v>
      </c>
      <c r="CD11" s="13">
        <f t="shared" ref="CD11" si="3">SUM(BS10:CD10)</f>
        <v>14665.631000000001</v>
      </c>
      <c r="CE11" s="13">
        <f t="shared" ref="CE11" si="4">SUM(BT10:CE10)</f>
        <v>14657.260999999999</v>
      </c>
      <c r="CF11" s="13">
        <f t="shared" ref="CF11" si="5">SUM(BU10:CF10)</f>
        <v>14553.770999999999</v>
      </c>
      <c r="CG11" s="13">
        <f t="shared" ref="CG11" si="6">SUM(BV10:CG10)</f>
        <v>14235.630999999999</v>
      </c>
      <c r="CH11" s="13">
        <f t="shared" ref="CH11" si="7">SUM(BW10:CH10)</f>
        <v>14131.126</v>
      </c>
      <c r="CI11" s="13">
        <f t="shared" ref="CI11" si="8">SUM(BX10:CI10)</f>
        <v>14149.401</v>
      </c>
      <c r="CJ11" s="13">
        <f t="shared" ref="CJ11" si="9">SUM(BY10:CJ10)</f>
        <v>14227.601000000001</v>
      </c>
      <c r="CK11" s="13">
        <f t="shared" ref="CK11" si="10">SUM(BZ10:CK10)</f>
        <v>14019.881000000001</v>
      </c>
      <c r="CL11" s="13">
        <f t="shared" ref="CL11" si="11">SUM(CA10:CL10)</f>
        <v>13983.376</v>
      </c>
      <c r="CM11" s="13">
        <f t="shared" ref="CM11:CN11" si="12">SUM(CB10:CM10)</f>
        <v>14402.025000000003</v>
      </c>
      <c r="CN11" s="13">
        <f t="shared" si="12"/>
        <v>14665.950000000003</v>
      </c>
      <c r="CO11" s="13">
        <f t="shared" ref="CO11" si="13">SUM(CD10:CO10)</f>
        <v>14314.05</v>
      </c>
      <c r="CP11" s="13">
        <f t="shared" ref="CP11" si="14">SUM(CE10:CP10)</f>
        <v>14324.4</v>
      </c>
      <c r="CQ11" s="13">
        <f t="shared" ref="CQ11" si="15">SUM(CF10:CQ10)</f>
        <v>14220.899999999998</v>
      </c>
      <c r="CR11" s="13">
        <f t="shared" ref="CR11" si="16">SUM(CG10:CR10)</f>
        <v>14115.329999999998</v>
      </c>
      <c r="CS11" s="13">
        <f t="shared" ref="CS11" si="17">SUM(CH10:CS10)</f>
        <v>14026.319999999998</v>
      </c>
      <c r="CT11" s="13">
        <f t="shared" ref="CT11" si="18">SUM(CI10:CT10)</f>
        <v>14146.38</v>
      </c>
      <c r="CU11" s="13">
        <f t="shared" ref="CU11" si="19">SUM(CJ10:CU10)</f>
        <v>14057.369999999997</v>
      </c>
      <c r="CV11" s="13">
        <f t="shared" ref="CV11" si="20">SUM(CK10:CV10)</f>
        <v>13830.704999999996</v>
      </c>
      <c r="CW11" s="13">
        <f t="shared" ref="CW11" si="21">SUM(CL10:CW10)</f>
        <v>13694.084999999997</v>
      </c>
      <c r="CX11" s="13">
        <f t="shared" ref="CX11" si="22">SUM(CM10:CX10)</f>
        <v>13676.489999999998</v>
      </c>
      <c r="CY11" s="13">
        <f t="shared" ref="CY11" si="23">SUM(CN10:CY10)</f>
        <v>13387.724999999997</v>
      </c>
      <c r="CZ11" s="13">
        <f t="shared" ref="CZ11" si="24">SUM(CO10:CZ10)</f>
        <v>12973.724999999999</v>
      </c>
      <c r="DA11" s="13">
        <f t="shared" ref="DA11" si="25">SUM(CP10:DA10)</f>
        <v>13135.184999999999</v>
      </c>
      <c r="DB11" s="13">
        <f t="shared" ref="DB11" si="26">SUM(CQ10:DB10)</f>
        <v>12763.619999999999</v>
      </c>
      <c r="DC11" s="13">
        <f t="shared" ref="DC11" si="27">SUM(CR10:DC10)</f>
        <v>12608.369999999999</v>
      </c>
      <c r="DD11" s="13">
        <f t="shared" ref="DD11" si="28">SUM(CS10:DD10)</f>
        <v>12640.455</v>
      </c>
      <c r="DE11" s="13">
        <f t="shared" ref="DE11:DF11" si="29">SUM(CT10:DE10)</f>
        <v>12953.024999999998</v>
      </c>
      <c r="DF11" s="13">
        <f t="shared" si="29"/>
        <v>12793.634999999998</v>
      </c>
      <c r="DG11" s="13">
        <f t="shared" ref="DG11" si="30">SUM(CV10:DG10)</f>
        <v>12738.779999999999</v>
      </c>
      <c r="DH11" s="13">
        <f t="shared" ref="DH11:DI11" si="31">SUM(CW10:DH10)</f>
        <v>12911.624999999998</v>
      </c>
      <c r="DI11" s="13">
        <f t="shared" si="31"/>
        <v>13053.419999999998</v>
      </c>
      <c r="DJ11" s="13">
        <f t="shared" ref="DJ11" si="32">SUM(CY10:DJ10)</f>
        <v>13176.584999999999</v>
      </c>
      <c r="DK11" s="13">
        <f t="shared" ref="DK11" si="33">SUM(CZ10:DK10)</f>
        <v>12997.529999999997</v>
      </c>
      <c r="DL11" s="13">
        <f t="shared" ref="DL11" si="34">SUM(DA10:DL10)</f>
        <v>13315.275</v>
      </c>
      <c r="DM11" s="13">
        <f t="shared" ref="DM11" si="35">SUM(DB10:DM10)</f>
        <v>13253.174999999997</v>
      </c>
      <c r="DN11" s="13">
        <f t="shared" ref="DN11" si="36">SUM(DC10:DN10)</f>
        <v>13675.454999999998</v>
      </c>
      <c r="DO11" s="13">
        <f t="shared" ref="DO11" si="37">SUM(DD10:DO10)</f>
        <v>13945.589999999997</v>
      </c>
      <c r="DP11" s="13">
        <f t="shared" ref="DP11" si="38">SUM(DE10:DP10)</f>
        <v>13802.759999999997</v>
      </c>
      <c r="DQ11" s="13">
        <f t="shared" ref="DQ11" si="39">SUM(DF10:DQ10)</f>
        <v>13670.279999999997</v>
      </c>
      <c r="DR11" s="13">
        <f t="shared" ref="DR11" si="40">SUM(DG10:DR10)</f>
        <v>13767.569999999998</v>
      </c>
      <c r="DS11" s="13">
        <f t="shared" ref="DS11" si="41">SUM(DH10:DS10)</f>
        <v>13795.514999999998</v>
      </c>
      <c r="DT11" s="13">
        <f t="shared" ref="DT11" si="42">SUM(DI10:DT10)</f>
        <v>13495.364999999996</v>
      </c>
      <c r="DU11" s="13">
        <f t="shared" ref="DU11" si="43">SUM(DJ10:DU10)</f>
        <v>13599.899999999998</v>
      </c>
      <c r="DV11" s="13">
        <f>SUM(DK10:DV10)</f>
        <v>13081.365</v>
      </c>
      <c r="DW11" s="13">
        <f t="shared" ref="DW11:EB11" si="44">SUM(DL10:DW10)</f>
        <v>12766.724999999999</v>
      </c>
      <c r="DX11" s="13">
        <f t="shared" si="44"/>
        <v>12425.174999999999</v>
      </c>
      <c r="DY11" s="13">
        <f t="shared" si="44"/>
        <v>12562.83</v>
      </c>
      <c r="DZ11" s="13">
        <f t="shared" si="44"/>
        <v>12167.46</v>
      </c>
      <c r="EA11" s="13">
        <f t="shared" si="44"/>
        <v>11850.75</v>
      </c>
      <c r="EB11" s="13">
        <f t="shared" si="44"/>
        <v>12027.735000000001</v>
      </c>
      <c r="EC11" s="13">
        <f t="shared" ref="EC11" si="45">SUM(DR10:EC10)</f>
        <v>12053.609999999999</v>
      </c>
      <c r="ED11" s="13">
        <f t="shared" ref="ED11" si="46">SUM(DS10:ED10)</f>
        <v>11953.215</v>
      </c>
      <c r="EE11" s="13">
        <f t="shared" ref="EE11" si="47">SUM(DT10:EE10)</f>
        <v>11991.51</v>
      </c>
      <c r="EF11" s="13">
        <f t="shared" ref="EF11" ca="1" si="48">SUM(DU10:EF10)</f>
        <v>12143.655000000001</v>
      </c>
      <c r="EG11" s="13">
        <f t="shared" ref="EG11" ca="1" si="49">SUM(DV10:EG10)</f>
        <v>11837.294999999998</v>
      </c>
      <c r="EH11" s="13">
        <f t="shared" ref="EH11" ca="1" si="50">SUM(DW10:EH10)</f>
        <v>11671.695</v>
      </c>
      <c r="EI11" s="13">
        <f t="shared" ref="EI11" ca="1" si="51">SUM(DX10:EI10)</f>
        <v>11691.359999999999</v>
      </c>
      <c r="EJ11" s="13">
        <f t="shared" ref="EJ11" ca="1" si="52">SUM(DY10:EJ10)</f>
        <v>11481.254999999999</v>
      </c>
      <c r="EK11" s="13">
        <f t="shared" ref="EK11" ca="1" si="53">SUM(DZ10:EK10)</f>
        <v>10976.174999999999</v>
      </c>
      <c r="EL11" s="13">
        <f t="shared" ref="EL11" ca="1" si="54">SUM(EA10:EL10)</f>
        <v>10995.839999999998</v>
      </c>
      <c r="EM11" s="13">
        <f t="shared" ref="EM11" ca="1" si="55">SUM(EB10:EM10)</f>
        <v>11092.094999999998</v>
      </c>
      <c r="EN11" s="13">
        <f t="shared" ref="EN11" ca="1" si="56">SUM(EC10:EN10)</f>
        <v>10638.764999999999</v>
      </c>
      <c r="EO11" s="13">
        <f t="shared" ref="EO11" ca="1" si="57">SUM(ED10:EO10)</f>
        <v>10327.23</v>
      </c>
      <c r="EP11" s="13">
        <f t="shared" ref="EP11" ca="1" si="58">SUM(EE10:EP10)</f>
        <v>10378.98</v>
      </c>
      <c r="EQ11" s="13">
        <f t="shared" ref="EQ11" ca="1" si="59">SUM(EF10:EQ10)</f>
        <v>10337.58</v>
      </c>
      <c r="ER11" s="13">
        <f t="shared" ref="ER11" ca="1" si="60">SUM(EG10:ER10)</f>
        <v>10352.07</v>
      </c>
      <c r="ES11" s="13">
        <f t="shared" ref="ES11" ca="1" si="61">SUM(EH10:ES10)</f>
        <v>10240.289999999999</v>
      </c>
      <c r="ET11" s="13">
        <f t="shared" ref="ET11" ca="1" si="62">SUM(EI10:ET10)</f>
        <v>10504.214999999998</v>
      </c>
      <c r="EU11" s="13">
        <f t="shared" ref="EU11" ca="1" si="63">SUM(EJ10:EU10)</f>
        <v>9392.6249999999982</v>
      </c>
      <c r="EV11" s="8"/>
      <c r="EW11" s="23"/>
      <c r="EX11" s="25">
        <f>EX10*12</f>
        <v>14463.25</v>
      </c>
    </row>
    <row r="12" spans="1:159" x14ac:dyDescent="0.25">
      <c r="A12" s="3" t="s">
        <v>57</v>
      </c>
      <c r="B12" s="8"/>
      <c r="C12" s="8">
        <v>375</v>
      </c>
      <c r="D12" s="8"/>
      <c r="E12" s="8"/>
      <c r="F12" s="8">
        <v>2500</v>
      </c>
      <c r="G12" s="8"/>
      <c r="H12" s="8"/>
      <c r="I12" s="8">
        <v>6731</v>
      </c>
      <c r="J12" s="8"/>
      <c r="K12" s="8"/>
      <c r="L12" s="8">
        <v>11925</v>
      </c>
      <c r="M12" s="8"/>
      <c r="N12" s="13"/>
      <c r="O12" s="13">
        <v>13671</v>
      </c>
      <c r="P12" s="13"/>
      <c r="Q12" s="13"/>
      <c r="R12" s="13">
        <v>16877</v>
      </c>
      <c r="S12" s="13"/>
      <c r="T12" s="13"/>
      <c r="U12" s="13">
        <v>21802</v>
      </c>
      <c r="V12" s="13"/>
      <c r="W12" s="13"/>
      <c r="X12" s="13">
        <v>26116</v>
      </c>
      <c r="Y12" s="13"/>
      <c r="Z12" s="13"/>
      <c r="AA12" s="13">
        <v>27769</v>
      </c>
      <c r="AB12" s="13"/>
      <c r="AC12" s="13"/>
      <c r="AD12" s="13">
        <v>30182</v>
      </c>
      <c r="AE12" s="13"/>
      <c r="AF12" s="13"/>
      <c r="AG12" s="13">
        <v>35418</v>
      </c>
      <c r="AH12" s="13"/>
      <c r="AI12" s="13"/>
      <c r="AJ12" s="13">
        <v>40640</v>
      </c>
      <c r="AK12" s="13"/>
      <c r="AL12" s="13"/>
      <c r="AM12" s="13">
        <v>42407</v>
      </c>
      <c r="AN12" s="13"/>
      <c r="AO12" s="13"/>
      <c r="AP12" s="13">
        <v>44667</v>
      </c>
      <c r="AQ12" s="13"/>
      <c r="AR12" s="13"/>
      <c r="AS12" s="13">
        <v>49233</v>
      </c>
      <c r="AT12" s="13"/>
      <c r="AU12" s="13"/>
      <c r="AV12" s="13">
        <v>54584</v>
      </c>
      <c r="AW12" s="13"/>
      <c r="AX12" s="13"/>
      <c r="AY12" s="13">
        <v>55898</v>
      </c>
      <c r="AZ12" s="13"/>
      <c r="BA12" s="13"/>
      <c r="BB12" s="13">
        <v>58439</v>
      </c>
      <c r="BC12" s="13"/>
      <c r="BD12" s="13"/>
      <c r="BE12" s="13">
        <v>63742</v>
      </c>
      <c r="BF12" s="13"/>
      <c r="BG12" s="13"/>
      <c r="BH12" s="13">
        <v>68599</v>
      </c>
      <c r="BI12" s="13"/>
      <c r="BJ12" s="13"/>
      <c r="BK12" s="13">
        <v>70136</v>
      </c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>
        <v>4745</v>
      </c>
      <c r="CD12" s="13"/>
      <c r="CE12" s="13"/>
      <c r="CF12" s="13">
        <v>9622</v>
      </c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8"/>
      <c r="EW12" s="23"/>
      <c r="EX12" s="25"/>
    </row>
    <row r="13" spans="1:159" x14ac:dyDescent="0.25">
      <c r="D13" s="26"/>
      <c r="F13" s="16">
        <f>F12-C12</f>
        <v>2125</v>
      </c>
      <c r="G13" s="26">
        <f>F13/SUM(D10:F10)-1</f>
        <v>-2.6122823098075121E-2</v>
      </c>
      <c r="I13" s="16">
        <f>I12-F12</f>
        <v>4231</v>
      </c>
      <c r="J13" s="26">
        <f>I13/SUM(G10:I10)-1</f>
        <v>-1.8101647714086844E-2</v>
      </c>
      <c r="L13" s="16">
        <f>L12-I12</f>
        <v>5194</v>
      </c>
      <c r="M13" s="26">
        <f>L13/SUM(J10:L10)-1</f>
        <v>-9.9123141441097573E-3</v>
      </c>
      <c r="O13" s="16">
        <f>O12-L12</f>
        <v>1746</v>
      </c>
      <c r="P13" s="26">
        <f>O13/SUM(M10:O10)-1</f>
        <v>-8.7297438578149533E-2</v>
      </c>
      <c r="R13" s="16">
        <f>R12-O12</f>
        <v>3206</v>
      </c>
      <c r="S13" s="26">
        <f>R13/SUM(P10:R10)-1</f>
        <v>0.10475534114403851</v>
      </c>
      <c r="U13" s="16">
        <f>U12-R12</f>
        <v>4925</v>
      </c>
      <c r="V13" s="26">
        <f>U13/SUM(S10:U10)-1</f>
        <v>-4.3503592930666191E-2</v>
      </c>
      <c r="X13" s="16">
        <f>X12-U12</f>
        <v>4314</v>
      </c>
      <c r="Y13" s="26">
        <f>X13/SUM(V10:X10)-1</f>
        <v>-4.8102383053839404E-2</v>
      </c>
      <c r="AA13" s="16">
        <f>AA12-X12</f>
        <v>1653</v>
      </c>
      <c r="AB13" s="26">
        <f>AA13/SUM(Y10:AA10)-1</f>
        <v>-0.17308654327163586</v>
      </c>
      <c r="AD13" s="16">
        <f>AD12-AA12</f>
        <v>2413</v>
      </c>
      <c r="AE13" s="26">
        <f>AD13/SUM(AB10:AD10)-1</f>
        <v>-3.7110933758978448E-2</v>
      </c>
      <c r="AG13" s="16">
        <f>AG12-AD12</f>
        <v>5236</v>
      </c>
      <c r="AH13" s="26">
        <f>AG13/SUM(AE10:AG10)-1</f>
        <v>-1.715919923736875E-3</v>
      </c>
      <c r="AJ13" s="16">
        <f>AJ12-AG12</f>
        <v>5222</v>
      </c>
      <c r="AK13" s="26">
        <f>AJ13/SUM(AH10:AJ10)-1</f>
        <v>3.7758346581876046E-2</v>
      </c>
      <c r="AM13" s="16">
        <f>AM12-AJ12</f>
        <v>1767</v>
      </c>
      <c r="AN13" s="26">
        <f>AM13/SUM(AK10:AM10)-1</f>
        <v>-0.19056344480073295</v>
      </c>
      <c r="AP13" s="16">
        <f>AP12-AM12</f>
        <v>2260</v>
      </c>
      <c r="AQ13" s="26">
        <f>AP13/SUM(AN10:AP10)-1</f>
        <v>-2.7538726333907082E-2</v>
      </c>
      <c r="AS13" s="16">
        <f>AS12-AP12</f>
        <v>4566</v>
      </c>
      <c r="AT13" s="26">
        <f>AS13/SUM(AQ10:AS10)-1</f>
        <v>5.9151009046624958E-2</v>
      </c>
      <c r="AU13" s="26"/>
      <c r="AV13" s="16">
        <f>AV12-AS12</f>
        <v>5351</v>
      </c>
      <c r="AW13" s="26">
        <f>AV13/SUM(AT10:AV10)-1</f>
        <v>5.8765334388602986E-2</v>
      </c>
      <c r="AX13" s="26"/>
      <c r="AY13" s="16">
        <f>AY12-AV12</f>
        <v>1314</v>
      </c>
      <c r="AZ13" s="26">
        <f>AY13/SUM(AW10:AY10)-1</f>
        <v>-0.28039430449069003</v>
      </c>
      <c r="BA13" s="26"/>
      <c r="BB13" s="16">
        <f>BB12-AY12</f>
        <v>2541</v>
      </c>
      <c r="BC13" s="26">
        <f>BB13/SUM(AZ10:BB10)-1</f>
        <v>1.1820330969267712E-3</v>
      </c>
      <c r="BE13" s="16">
        <f>BE12-BB12</f>
        <v>5303</v>
      </c>
      <c r="BF13" s="26">
        <f>BE13/SUM(BC10:BE10)-1</f>
        <v>4.7366426676771489E-3</v>
      </c>
      <c r="BH13" s="16">
        <f>BH12-BE12</f>
        <v>4857</v>
      </c>
      <c r="BI13" s="26">
        <f>BH13/SUM(BF10:BH10)-1</f>
        <v>7.957323849744391E-2</v>
      </c>
      <c r="BK13" s="16">
        <f>BK12-BH12</f>
        <v>1537</v>
      </c>
      <c r="BL13" s="26">
        <f>BK13/SUM(BI10:BK10)-1</f>
        <v>-0.19696969696969702</v>
      </c>
      <c r="CC13" s="16"/>
      <c r="CD13" s="26"/>
      <c r="CF13" s="16">
        <f>CF12-CC12</f>
        <v>4877</v>
      </c>
      <c r="CG13" s="26">
        <f>CF13/SUM(CD10:CF10)-1</f>
        <v>-5.4712337091620267E-3</v>
      </c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</row>
    <row r="14" spans="1:159" x14ac:dyDescent="0.25">
      <c r="O14" s="16">
        <f>O12-C12</f>
        <v>13296</v>
      </c>
      <c r="R14" s="16">
        <f>R12-F12</f>
        <v>14377</v>
      </c>
      <c r="U14" s="16">
        <f>U12-I12</f>
        <v>15071</v>
      </c>
      <c r="X14" s="16">
        <f>X12-L12</f>
        <v>14191</v>
      </c>
      <c r="AA14" s="16">
        <f>AA12-O12</f>
        <v>14098</v>
      </c>
      <c r="AD14" s="16">
        <f>AD12-R12</f>
        <v>13305</v>
      </c>
      <c r="AG14" s="16">
        <f>AG12-U12</f>
        <v>13616</v>
      </c>
      <c r="AJ14" s="16">
        <f>AJ12-X12</f>
        <v>14524</v>
      </c>
      <c r="AM14" s="16">
        <f>AM12-AA12</f>
        <v>14638</v>
      </c>
      <c r="AP14" s="16">
        <f>AP12-AD12</f>
        <v>14485</v>
      </c>
      <c r="AQ14" s="26">
        <f>(AP12-C12)/SUM(D10:AP10)-1</f>
        <v>-2.7019902464742285E-2</v>
      </c>
      <c r="AS14" s="16">
        <f>AS12-AG12</f>
        <v>13815</v>
      </c>
      <c r="AT14" s="26">
        <f>(AS12-C12)/SUM(D10:AS10)-1</f>
        <v>-1.9565348263199112E-2</v>
      </c>
      <c r="AV14" s="16">
        <f>AV12-AJ12</f>
        <v>13944</v>
      </c>
      <c r="AW14" s="26">
        <f>(AV12-C12)/SUM(D10:AV10)-1</f>
        <v>-1.235265181190448E-2</v>
      </c>
      <c r="AX14" s="26"/>
      <c r="AY14" s="16">
        <f>AY12-AM12</f>
        <v>13491</v>
      </c>
      <c r="AZ14" s="26">
        <f>(AY12-C12)/SUM(D10:AY10)-1</f>
        <v>-2.0982843439775745E-2</v>
      </c>
      <c r="BA14" s="26"/>
      <c r="BB14" s="16">
        <f>BB12-AP12</f>
        <v>13772</v>
      </c>
      <c r="BC14" s="26">
        <f>(BB12-AP12)/SUM(AQ10:BB10)-1</f>
        <v>3.1320562313350564E-3</v>
      </c>
      <c r="BE14" s="16">
        <f>BE12-AS12</f>
        <v>14509</v>
      </c>
      <c r="BF14" s="26">
        <f>(BE12-AS12)/SUM(AT10:BE10)-1</f>
        <v>-1.2724550898203568E-2</v>
      </c>
      <c r="BH14" s="16">
        <f>BH12-AV12</f>
        <v>14015</v>
      </c>
      <c r="BI14" s="26">
        <f>(BH12-AV12)/SUM(AW10:BH10)-1</f>
        <v>-8.9102609433562296E-3</v>
      </c>
      <c r="BK14" s="16">
        <f>BK12-AY12</f>
        <v>14238</v>
      </c>
      <c r="BL14" s="26">
        <f>(BK12-AY12)/SUM(AZ10:BK10)-1</f>
        <v>6.3251106894379738E-4</v>
      </c>
      <c r="CC14" s="16"/>
      <c r="CD14" s="26"/>
      <c r="CF14" s="1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</row>
    <row r="15" spans="1:159" x14ac:dyDescent="0.25">
      <c r="O15" s="26">
        <f>(O12-C12)/SUM(D10:O10)-1</f>
        <v>-2.5934065934065886E-2</v>
      </c>
      <c r="R15" s="26">
        <f>(R12-F12)/SUM(G10:R10)-1</f>
        <v>4.8712595685462823E-4</v>
      </c>
      <c r="U15" s="26">
        <f>(U12-I12)/SUM(J10:U10)-1</f>
        <v>-9.1387245233398584E-3</v>
      </c>
      <c r="X15" s="26">
        <f>(X12-L12)/SUM(M10:X10)-1</f>
        <v>-2.104028697571747E-2</v>
      </c>
      <c r="AA15" s="26">
        <f>(AA12-O12)/SUM(P10:AA10)-1</f>
        <v>-3.3191606089699621E-2</v>
      </c>
      <c r="AD15" s="26">
        <f>(AD12-R12)/SUM(S10:AD10)-1</f>
        <v>-6.2103482306499314E-2</v>
      </c>
      <c r="AG15" s="26">
        <f>(AG12-U12)/SUM(V10:AG10)-1</f>
        <v>-4.6632124352331661E-2</v>
      </c>
      <c r="AJ15" s="26">
        <f>(AJ12-X12)/SUM(Y10:AJ10)-1</f>
        <v>-1.7453659856582315E-2</v>
      </c>
      <c r="AM15" s="26">
        <f>(AM12-AA12)/SUM(AB10:AM10)-1</f>
        <v>-2.1916343712414799E-2</v>
      </c>
      <c r="AP15" s="26">
        <f>(AP12-AD12)/SUM(AE10:AP10)-1</f>
        <v>-2.0224567099567103E-2</v>
      </c>
      <c r="AS15" s="26">
        <f>(AS12-AG12)/SUM(AH10:AS10)-1</f>
        <v>-2.5270758122744041E-3</v>
      </c>
      <c r="AV15" s="26">
        <f>(AV12-AJ12)/SUM(AK10:AV10)-1</f>
        <v>5.1903114186850896E-3</v>
      </c>
      <c r="AY15" s="26">
        <f>(AY12-AM12)/SUM(AN10:AY10)-1</f>
        <v>-1.7758046614871903E-3</v>
      </c>
      <c r="BB15" s="26">
        <f>(BB12-C12)/SUM(D10:BB10)-1</f>
        <v>-2.0033417157516276E-2</v>
      </c>
      <c r="BE15" s="26">
        <f>(BE12-C12)/SUM(D10:BE10)-1</f>
        <v>-1.8007407522199315E-2</v>
      </c>
      <c r="BH15" s="26">
        <f>(BH12-C12)/SUM(D10:BH10)-1</f>
        <v>-1.1647447412644119E-2</v>
      </c>
      <c r="BK15" s="26">
        <f>(BK12-F12)/SUM(G10:BK10)-1</f>
        <v>-1.634671320535197E-2</v>
      </c>
      <c r="CC15" s="26"/>
      <c r="CF15" s="26"/>
    </row>
    <row r="17" spans="45:151" x14ac:dyDescent="0.25">
      <c r="AS17" s="26">
        <f>(AS13/AG13)-1</f>
        <v>-0.12796027501909857</v>
      </c>
      <c r="AV17" s="26">
        <f>(AV13/AJ13)-1</f>
        <v>2.4703178858674901E-2</v>
      </c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</row>
  </sheetData>
  <phoneticPr fontId="1" type="noConversion"/>
  <pageMargins left="0.44" right="0.42" top="0.78" bottom="0.73" header="0.4921259845" footer="0.4921259845"/>
  <pageSetup paperSize="9" scale="74" orientation="landscape" r:id="rId1"/>
  <headerFooter alignWithMargins="0"/>
  <colBreaks count="1" manualBreakCount="1">
    <brk id="15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9.9649999999999999</v>
      </c>
      <c r="D3" s="11">
        <v>10</v>
      </c>
      <c r="E3" s="11">
        <v>6.4530000000000003</v>
      </c>
      <c r="F3" s="11">
        <v>10</v>
      </c>
      <c r="G3" s="11">
        <v>10</v>
      </c>
      <c r="H3" s="11">
        <v>10</v>
      </c>
      <c r="I3" s="11">
        <v>10</v>
      </c>
      <c r="J3" s="11">
        <v>10</v>
      </c>
      <c r="K3" s="11">
        <v>10</v>
      </c>
      <c r="L3" s="11">
        <v>10</v>
      </c>
      <c r="M3" s="11">
        <v>9.9789999999999992</v>
      </c>
      <c r="N3" s="11">
        <v>9.9120000000000008</v>
      </c>
      <c r="O3" s="11">
        <v>9.5210000000000008</v>
      </c>
      <c r="P3" s="11">
        <v>9.7330000000000005</v>
      </c>
      <c r="Q3" s="11">
        <v>9.7479999999999993</v>
      </c>
      <c r="R3" s="11">
        <v>9.5920000000000005</v>
      </c>
      <c r="S3" s="11">
        <v>10</v>
      </c>
      <c r="T3" s="11">
        <v>10</v>
      </c>
      <c r="U3" s="11">
        <v>10</v>
      </c>
      <c r="V3" s="11">
        <v>10</v>
      </c>
      <c r="W3" s="11"/>
      <c r="X3" s="11">
        <v>9.6340000000000003</v>
      </c>
      <c r="Y3" s="11">
        <v>9.9559999999999995</v>
      </c>
      <c r="Z3" s="11"/>
      <c r="AA3" s="11"/>
      <c r="AB3" s="11">
        <v>9.9860000000000007</v>
      </c>
      <c r="AC3" s="11">
        <v>9.3620000000000001</v>
      </c>
      <c r="AD3" s="11">
        <v>10</v>
      </c>
      <c r="AE3" s="11"/>
      <c r="AF3" s="11">
        <v>10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75.599999999999994</v>
      </c>
      <c r="C4" s="22">
        <v>81.400000000000006</v>
      </c>
      <c r="D4" s="22">
        <v>68.5</v>
      </c>
      <c r="E4" s="22">
        <v>17.7</v>
      </c>
      <c r="F4" s="22">
        <v>35</v>
      </c>
      <c r="G4" s="22">
        <v>65.8</v>
      </c>
      <c r="H4" s="22">
        <v>78.599999999999994</v>
      </c>
      <c r="I4" s="22">
        <v>78</v>
      </c>
      <c r="J4" s="22">
        <v>67.400000000000006</v>
      </c>
      <c r="K4" s="22">
        <v>60.9</v>
      </c>
      <c r="L4" s="22">
        <v>51.9</v>
      </c>
      <c r="M4" s="22">
        <v>79.400000000000006</v>
      </c>
      <c r="N4" s="22">
        <v>77.900000000000006</v>
      </c>
      <c r="O4" s="22">
        <v>76.400000000000006</v>
      </c>
      <c r="P4" s="22">
        <v>77.5</v>
      </c>
      <c r="Q4" s="22">
        <v>77</v>
      </c>
      <c r="R4" s="22">
        <v>77.2</v>
      </c>
      <c r="S4" s="22">
        <v>37.299999999999997</v>
      </c>
      <c r="T4" s="22">
        <v>49.7</v>
      </c>
      <c r="U4" s="22">
        <v>59</v>
      </c>
      <c r="V4" s="22">
        <v>72.5</v>
      </c>
      <c r="W4" s="22">
        <f>W5-V5</f>
        <v>79</v>
      </c>
      <c r="X4" s="22">
        <v>76.8</v>
      </c>
      <c r="Y4" s="22">
        <v>68.900000000000006</v>
      </c>
      <c r="Z4" s="22">
        <f>Z5-Y5</f>
        <v>51.100000000000364</v>
      </c>
      <c r="AA4" s="22">
        <f>AA5-Z5</f>
        <v>58.799999999999272</v>
      </c>
      <c r="AB4" s="22">
        <v>73</v>
      </c>
      <c r="AC4" s="22">
        <v>73.599999999999994</v>
      </c>
      <c r="AD4" s="22">
        <v>56.4</v>
      </c>
      <c r="AE4" s="22">
        <f>AE5-AD5</f>
        <v>16</v>
      </c>
      <c r="AF4" s="22">
        <v>65</v>
      </c>
      <c r="AG4" s="22">
        <f>AG5-AF5</f>
        <v>78.5</v>
      </c>
      <c r="AI4" s="4">
        <f>SUM(C4:AG4)</f>
        <v>1986.1999999999996</v>
      </c>
      <c r="AJ4" s="6">
        <f>AVERAGE(C4:AG4)</f>
        <v>64.070967741935476</v>
      </c>
      <c r="AK4" s="17"/>
    </row>
    <row r="5" spans="1:40" x14ac:dyDescent="0.25">
      <c r="A5" s="2" t="s">
        <v>12</v>
      </c>
      <c r="B5" s="16">
        <v>6832</v>
      </c>
      <c r="C5">
        <v>6914</v>
      </c>
      <c r="D5">
        <v>6982</v>
      </c>
      <c r="E5">
        <v>7000</v>
      </c>
      <c r="F5" s="16">
        <v>7035</v>
      </c>
      <c r="G5" s="16">
        <v>7101</v>
      </c>
      <c r="H5" s="16">
        <v>7180</v>
      </c>
      <c r="I5" s="16">
        <v>7258</v>
      </c>
      <c r="J5" s="16">
        <v>7325</v>
      </c>
      <c r="K5" s="16">
        <v>7386</v>
      </c>
      <c r="L5" s="16">
        <v>7438</v>
      </c>
      <c r="M5" s="16">
        <v>7517</v>
      </c>
      <c r="N5" s="16">
        <v>7595</v>
      </c>
      <c r="O5" s="16">
        <v>7672</v>
      </c>
      <c r="P5" s="16">
        <v>7750</v>
      </c>
      <c r="Q5" s="16">
        <v>7827</v>
      </c>
      <c r="R5" s="16">
        <v>7904</v>
      </c>
      <c r="S5" s="16">
        <v>7941</v>
      </c>
      <c r="T5" s="16">
        <v>7991</v>
      </c>
      <c r="U5" s="16">
        <v>8050</v>
      </c>
      <c r="V5" s="16">
        <v>8122</v>
      </c>
      <c r="W5" s="16">
        <v>8201</v>
      </c>
      <c r="X5" s="16">
        <v>8277</v>
      </c>
      <c r="Y5" s="16">
        <v>8346</v>
      </c>
      <c r="Z5" s="16">
        <f>8453-55.9</f>
        <v>8397.1</v>
      </c>
      <c r="AA5" s="16">
        <f>8508-52.1</f>
        <v>8455.9</v>
      </c>
      <c r="AB5" s="16">
        <v>8529</v>
      </c>
      <c r="AC5" s="16">
        <v>8603</v>
      </c>
      <c r="AD5" s="16">
        <v>8659</v>
      </c>
      <c r="AE5" s="16">
        <v>8675</v>
      </c>
      <c r="AF5" s="16">
        <v>8740</v>
      </c>
      <c r="AG5" s="16">
        <f>8895-76.5</f>
        <v>8818.5</v>
      </c>
      <c r="AI5">
        <f>MAX(C5:AG5)-B5</f>
        <v>1986.5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02" priority="1" stopIfTrue="1" operator="greaterThan">
      <formula>17</formula>
    </cfRule>
    <cfRule type="cellIs" dxfId="3301" priority="2" stopIfTrue="1" operator="between">
      <formula>10</formula>
      <formula>15</formula>
    </cfRule>
    <cfRule type="cellIs" dxfId="3300" priority="3" stopIfTrue="1" operator="between">
      <formula>15</formula>
      <formula>17</formula>
    </cfRule>
  </conditionalFormatting>
  <conditionalFormatting sqref="B4:AG4">
    <cfRule type="cellIs" dxfId="3299" priority="4" stopIfTrue="1" operator="greaterThan">
      <formula>50</formula>
    </cfRule>
    <cfRule type="cellIs" dxfId="3298" priority="5" stopIfTrue="1" operator="between">
      <formula>25</formula>
      <formula>35</formula>
    </cfRule>
    <cfRule type="cellIs" dxfId="3297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V56" sqref="V56"/>
    </sheetView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4.9210000000000003</v>
      </c>
      <c r="C3" s="11">
        <v>0</v>
      </c>
      <c r="D3" s="11">
        <v>0.186</v>
      </c>
      <c r="E3" s="11">
        <v>0.78600000000000003</v>
      </c>
      <c r="F3" s="11">
        <v>0.78200000000000003</v>
      </c>
      <c r="G3" s="11">
        <v>0.87</v>
      </c>
      <c r="H3" s="11">
        <v>2.15</v>
      </c>
      <c r="I3" s="11">
        <v>5.25</v>
      </c>
      <c r="J3" s="11">
        <v>5.2539999999999996</v>
      </c>
      <c r="K3" s="11">
        <v>5.7560000000000002</v>
      </c>
      <c r="L3" s="11">
        <v>5.5090000000000003</v>
      </c>
      <c r="M3" s="11">
        <v>5.5110000000000001</v>
      </c>
      <c r="N3" s="11">
        <v>0.88300000000000001</v>
      </c>
      <c r="O3" s="11">
        <v>1.3640000000000001</v>
      </c>
      <c r="P3" s="11">
        <v>0.74</v>
      </c>
      <c r="Q3" s="11">
        <v>1</v>
      </c>
      <c r="R3" s="11">
        <v>6.1420000000000003</v>
      </c>
      <c r="S3" s="11">
        <v>1.2010000000000001</v>
      </c>
      <c r="T3" s="11">
        <v>6.8319999999999999</v>
      </c>
      <c r="U3" s="11">
        <v>7.2220000000000004</v>
      </c>
      <c r="V3" s="11">
        <v>4.6360000000000001</v>
      </c>
      <c r="W3" s="11">
        <v>5.9930000000000003</v>
      </c>
      <c r="X3" s="11">
        <v>7.4160000000000004</v>
      </c>
      <c r="Y3" s="11">
        <v>8.2550000000000008</v>
      </c>
      <c r="Z3" s="11">
        <v>7.9530000000000003</v>
      </c>
      <c r="AA3" s="11">
        <v>3.34</v>
      </c>
      <c r="AB3" s="11">
        <v>6.4359999999999999</v>
      </c>
      <c r="AC3" s="11">
        <v>1.8819999999999999</v>
      </c>
      <c r="AD3" s="11">
        <v>1.8160000000000001</v>
      </c>
      <c r="AE3" s="11">
        <v>8.8219999999999992</v>
      </c>
      <c r="AF3" s="11">
        <v>0.81</v>
      </c>
      <c r="AG3" s="11">
        <v>9.5340000000000007</v>
      </c>
      <c r="AH3" s="11"/>
      <c r="AI3" s="11"/>
      <c r="AM3" s="5"/>
    </row>
    <row r="4" spans="1:40" s="4" customFormat="1" x14ac:dyDescent="0.25">
      <c r="A4" s="3" t="s">
        <v>7</v>
      </c>
      <c r="B4" s="22">
        <v>10</v>
      </c>
      <c r="C4" s="22">
        <v>0</v>
      </c>
      <c r="D4" s="22">
        <v>0</v>
      </c>
      <c r="E4" s="22">
        <v>1</v>
      </c>
      <c r="F4" s="22">
        <v>1</v>
      </c>
      <c r="G4" s="22">
        <v>2</v>
      </c>
      <c r="H4" s="22">
        <v>7</v>
      </c>
      <c r="I4" s="22">
        <v>21</v>
      </c>
      <c r="J4" s="22">
        <v>20</v>
      </c>
      <c r="K4" s="22">
        <v>17</v>
      </c>
      <c r="L4" s="22">
        <v>22</v>
      </c>
      <c r="M4" s="22">
        <v>19</v>
      </c>
      <c r="N4" s="22">
        <v>2</v>
      </c>
      <c r="O4" s="22">
        <v>4</v>
      </c>
      <c r="P4" s="22">
        <v>1</v>
      </c>
      <c r="Q4" s="22">
        <v>2</v>
      </c>
      <c r="R4" s="22">
        <v>12</v>
      </c>
      <c r="S4" s="22">
        <v>2</v>
      </c>
      <c r="T4" s="22">
        <v>16</v>
      </c>
      <c r="U4" s="22">
        <v>21</v>
      </c>
      <c r="V4" s="22">
        <v>15</v>
      </c>
      <c r="W4" s="22">
        <v>9</v>
      </c>
      <c r="X4" s="22">
        <v>13</v>
      </c>
      <c r="Y4" s="22">
        <v>16</v>
      </c>
      <c r="Z4" s="22">
        <v>31</v>
      </c>
      <c r="AA4" s="22">
        <v>3</v>
      </c>
      <c r="AB4" s="22">
        <v>15</v>
      </c>
      <c r="AC4" s="22">
        <v>3</v>
      </c>
      <c r="AD4" s="22">
        <v>2</v>
      </c>
      <c r="AE4" s="22">
        <v>12</v>
      </c>
      <c r="AF4" s="22">
        <v>2</v>
      </c>
      <c r="AG4" s="22">
        <v>10</v>
      </c>
      <c r="AI4" s="15">
        <f>SUM(C4:AG4)</f>
        <v>301</v>
      </c>
      <c r="AJ4" s="6">
        <f>AVERAGE(C4:AG4)</f>
        <v>9.7096774193548381</v>
      </c>
      <c r="AK4" s="17"/>
    </row>
    <row r="5" spans="1:40" x14ac:dyDescent="0.25">
      <c r="A5" s="2" t="s">
        <v>12</v>
      </c>
      <c r="B5" s="16">
        <f t="shared" ref="B5:AG5" si="0">$A6+B6</f>
        <v>111407</v>
      </c>
      <c r="C5" s="16">
        <f t="shared" si="0"/>
        <v>111407</v>
      </c>
      <c r="D5" s="16">
        <f t="shared" si="0"/>
        <v>111407</v>
      </c>
      <c r="E5" s="16">
        <f t="shared" si="0"/>
        <v>111408</v>
      </c>
      <c r="F5" s="16">
        <f t="shared" si="0"/>
        <v>111409</v>
      </c>
      <c r="G5" s="16">
        <f t="shared" si="0"/>
        <v>111411</v>
      </c>
      <c r="H5" s="16">
        <f t="shared" si="0"/>
        <v>111418</v>
      </c>
      <c r="I5" s="16">
        <f t="shared" si="0"/>
        <v>111439</v>
      </c>
      <c r="J5" s="16">
        <f t="shared" si="0"/>
        <v>111459</v>
      </c>
      <c r="K5" s="16">
        <f t="shared" si="0"/>
        <v>111476</v>
      </c>
      <c r="L5" s="16">
        <f t="shared" si="0"/>
        <v>111498</v>
      </c>
      <c r="M5" s="16">
        <f t="shared" si="0"/>
        <v>111517</v>
      </c>
      <c r="N5" s="16">
        <f t="shared" si="0"/>
        <v>111519</v>
      </c>
      <c r="O5" s="16">
        <f t="shared" si="0"/>
        <v>111523</v>
      </c>
      <c r="P5" s="16">
        <f t="shared" si="0"/>
        <v>111524</v>
      </c>
      <c r="Q5" s="16">
        <f t="shared" si="0"/>
        <v>111526</v>
      </c>
      <c r="R5" s="16">
        <f t="shared" si="0"/>
        <v>111538</v>
      </c>
      <c r="S5" s="16">
        <f t="shared" si="0"/>
        <v>111540</v>
      </c>
      <c r="T5" s="16">
        <f t="shared" si="0"/>
        <v>111556</v>
      </c>
      <c r="U5" s="16">
        <f t="shared" si="0"/>
        <v>111577</v>
      </c>
      <c r="V5" s="16">
        <f t="shared" si="0"/>
        <v>111592</v>
      </c>
      <c r="W5" s="16">
        <f t="shared" si="0"/>
        <v>111601</v>
      </c>
      <c r="X5" s="16">
        <f t="shared" si="0"/>
        <v>111614</v>
      </c>
      <c r="Y5" s="16">
        <f t="shared" si="0"/>
        <v>111630</v>
      </c>
      <c r="Z5" s="16">
        <f t="shared" si="0"/>
        <v>111661</v>
      </c>
      <c r="AA5" s="16">
        <f t="shared" si="0"/>
        <v>111664</v>
      </c>
      <c r="AB5" s="16">
        <f t="shared" si="0"/>
        <v>111679</v>
      </c>
      <c r="AC5" s="16">
        <f t="shared" si="0"/>
        <v>111682</v>
      </c>
      <c r="AD5" s="16">
        <f t="shared" si="0"/>
        <v>111684</v>
      </c>
      <c r="AE5" s="16">
        <f t="shared" si="0"/>
        <v>111696</v>
      </c>
      <c r="AF5" s="16">
        <f t="shared" si="0"/>
        <v>111698</v>
      </c>
      <c r="AG5" s="16">
        <f t="shared" si="0"/>
        <v>111708</v>
      </c>
      <c r="AI5" s="16">
        <f>MAX(C5:AG5)-B5</f>
        <v>301</v>
      </c>
    </row>
    <row r="6" spans="1:40" s="15" customFormat="1" x14ac:dyDescent="0.25">
      <c r="A6" s="2">
        <v>46549</v>
      </c>
      <c r="B6">
        <v>64858</v>
      </c>
      <c r="C6">
        <v>64858</v>
      </c>
      <c r="D6">
        <v>64858</v>
      </c>
      <c r="E6">
        <v>64859</v>
      </c>
      <c r="F6">
        <v>64860</v>
      </c>
      <c r="G6">
        <v>64862</v>
      </c>
      <c r="H6">
        <v>64869</v>
      </c>
      <c r="I6">
        <v>64890</v>
      </c>
      <c r="J6">
        <v>64910</v>
      </c>
      <c r="K6">
        <v>64927</v>
      </c>
      <c r="L6">
        <v>64949</v>
      </c>
      <c r="M6">
        <v>64968</v>
      </c>
      <c r="N6">
        <v>64970</v>
      </c>
      <c r="O6">
        <v>64974</v>
      </c>
      <c r="P6">
        <v>64975</v>
      </c>
      <c r="Q6">
        <v>64977</v>
      </c>
      <c r="R6">
        <v>64989</v>
      </c>
      <c r="S6">
        <v>64991</v>
      </c>
      <c r="T6">
        <v>65007</v>
      </c>
      <c r="U6">
        <v>65028</v>
      </c>
      <c r="V6">
        <v>65043</v>
      </c>
      <c r="W6">
        <v>65052</v>
      </c>
      <c r="X6">
        <v>65065</v>
      </c>
      <c r="Y6">
        <v>65081</v>
      </c>
      <c r="Z6">
        <v>65112</v>
      </c>
      <c r="AA6">
        <v>65115</v>
      </c>
      <c r="AB6">
        <v>65130</v>
      </c>
      <c r="AC6">
        <v>65133</v>
      </c>
      <c r="AD6">
        <v>65135</v>
      </c>
      <c r="AE6">
        <v>65147</v>
      </c>
      <c r="AF6">
        <v>65149</v>
      </c>
      <c r="AG6">
        <v>65159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10.35</v>
      </c>
      <c r="C8" s="11">
        <f t="shared" ref="C8:D8" si="2">C4*(1+$A$9)</f>
        <v>0</v>
      </c>
      <c r="D8" s="11">
        <f t="shared" si="2"/>
        <v>0</v>
      </c>
      <c r="E8" s="11">
        <f t="shared" ref="E8:F8" si="3">E4*(1+$A$9)</f>
        <v>1.0349999999999999</v>
      </c>
      <c r="F8" s="11">
        <f t="shared" si="3"/>
        <v>1.0349999999999999</v>
      </c>
      <c r="G8" s="11">
        <f t="shared" ref="G8:H8" si="4">G4*(1+$A$9)</f>
        <v>2.0699999999999998</v>
      </c>
      <c r="H8" s="11">
        <f t="shared" si="4"/>
        <v>7.2449999999999992</v>
      </c>
      <c r="I8" s="11">
        <f t="shared" ref="I8:J8" si="5">I4*(1+$A$9)</f>
        <v>21.734999999999999</v>
      </c>
      <c r="J8" s="11">
        <f t="shared" si="5"/>
        <v>20.7</v>
      </c>
      <c r="K8" s="11">
        <f t="shared" ref="K8:L8" si="6">K4*(1+$A$9)</f>
        <v>17.594999999999999</v>
      </c>
      <c r="L8" s="11">
        <f t="shared" si="6"/>
        <v>22.77</v>
      </c>
      <c r="M8" s="11">
        <f t="shared" ref="M8:N8" si="7">M4*(1+$A$9)</f>
        <v>19.664999999999999</v>
      </c>
      <c r="N8" s="11">
        <f t="shared" si="7"/>
        <v>2.0699999999999998</v>
      </c>
      <c r="O8" s="11">
        <f t="shared" ref="O8:P8" si="8">O4*(1+$A$9)</f>
        <v>4.1399999999999997</v>
      </c>
      <c r="P8" s="11">
        <f t="shared" si="8"/>
        <v>1.0349999999999999</v>
      </c>
      <c r="Q8" s="11">
        <f t="shared" ref="Q8:R8" si="9">Q4*(1+$A$9)</f>
        <v>2.0699999999999998</v>
      </c>
      <c r="R8" s="11">
        <f t="shared" si="9"/>
        <v>12.419999999999998</v>
      </c>
      <c r="S8" s="11">
        <f t="shared" ref="S8:T8" si="10">S4*(1+$A$9)</f>
        <v>2.0699999999999998</v>
      </c>
      <c r="T8" s="11">
        <f t="shared" si="10"/>
        <v>16.559999999999999</v>
      </c>
      <c r="U8" s="11">
        <f t="shared" ref="U8:V8" si="11">U4*(1+$A$9)</f>
        <v>21.734999999999999</v>
      </c>
      <c r="V8" s="11">
        <f t="shared" si="11"/>
        <v>15.524999999999999</v>
      </c>
      <c r="W8" s="11">
        <f t="shared" ref="W8:X8" si="12">W4*(1+$A$9)</f>
        <v>9.3149999999999995</v>
      </c>
      <c r="X8" s="11">
        <f t="shared" si="12"/>
        <v>13.454999999999998</v>
      </c>
      <c r="Y8" s="11">
        <f t="shared" ref="Y8:Z8" si="13">Y4*(1+$A$9)</f>
        <v>16.559999999999999</v>
      </c>
      <c r="Z8" s="11">
        <f t="shared" si="13"/>
        <v>32.085000000000001</v>
      </c>
      <c r="AA8" s="11">
        <f t="shared" ref="AA8:AB8" si="14">AA4*(1+$A$9)</f>
        <v>3.1049999999999995</v>
      </c>
      <c r="AB8" s="11">
        <f t="shared" si="14"/>
        <v>15.524999999999999</v>
      </c>
      <c r="AC8" s="11">
        <f t="shared" ref="AC8:AD8" si="15">AC4*(1+$A$9)</f>
        <v>3.1049999999999995</v>
      </c>
      <c r="AD8" s="11">
        <f t="shared" si="15"/>
        <v>2.0699999999999998</v>
      </c>
      <c r="AE8" s="11">
        <f t="shared" ref="AE8:AF8" si="16">AE4*(1+$A$9)</f>
        <v>12.419999999999998</v>
      </c>
      <c r="AF8" s="11">
        <f t="shared" si="16"/>
        <v>2.0699999999999998</v>
      </c>
      <c r="AG8" s="11">
        <f t="shared" ref="AG8" si="17">AG4*(1+$A$9)</f>
        <v>10.35</v>
      </c>
      <c r="AI8" s="15">
        <f>SUM(C8:AG8)</f>
        <v>311.53500000000003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AE4 F4 Y4:Z4 N4:O4">
    <cfRule type="cellIs" dxfId="1256" priority="85" stopIfTrue="1" operator="greaterThan">
      <formula>70</formula>
    </cfRule>
    <cfRule type="cellIs" dxfId="1255" priority="86" stopIfTrue="1" operator="between">
      <formula>60</formula>
      <formula>70</formula>
    </cfRule>
    <cfRule type="cellIs" dxfId="1254" priority="87" stopIfTrue="1" operator="between">
      <formula>45</formula>
      <formula>60</formula>
    </cfRule>
  </conditionalFormatting>
  <conditionalFormatting sqref="AG4">
    <cfRule type="cellIs" dxfId="1253" priority="82" stopIfTrue="1" operator="greaterThan">
      <formula>70</formula>
    </cfRule>
    <cfRule type="cellIs" dxfId="1252" priority="83" stopIfTrue="1" operator="between">
      <formula>60</formula>
      <formula>70</formula>
    </cfRule>
    <cfRule type="cellIs" dxfId="1251" priority="84" stopIfTrue="1" operator="between">
      <formula>45</formula>
      <formula>60</formula>
    </cfRule>
  </conditionalFormatting>
  <conditionalFormatting sqref="AD4">
    <cfRule type="cellIs" dxfId="1250" priority="79" stopIfTrue="1" operator="greaterThan">
      <formula>70</formula>
    </cfRule>
    <cfRule type="cellIs" dxfId="1249" priority="80" stopIfTrue="1" operator="between">
      <formula>60</formula>
      <formula>70</formula>
    </cfRule>
    <cfRule type="cellIs" dxfId="1248" priority="81" stopIfTrue="1" operator="between">
      <formula>45</formula>
      <formula>60</formula>
    </cfRule>
  </conditionalFormatting>
  <conditionalFormatting sqref="G4">
    <cfRule type="cellIs" dxfId="1247" priority="76" stopIfTrue="1" operator="greaterThan">
      <formula>70</formula>
    </cfRule>
    <cfRule type="cellIs" dxfId="1246" priority="77" stopIfTrue="1" operator="between">
      <formula>60</formula>
      <formula>70</formula>
    </cfRule>
    <cfRule type="cellIs" dxfId="1245" priority="78" stopIfTrue="1" operator="between">
      <formula>45</formula>
      <formula>60</formula>
    </cfRule>
  </conditionalFormatting>
  <conditionalFormatting sqref="AF4">
    <cfRule type="cellIs" dxfId="1244" priority="73" stopIfTrue="1" operator="greaterThan">
      <formula>70</formula>
    </cfRule>
    <cfRule type="cellIs" dxfId="1243" priority="74" stopIfTrue="1" operator="between">
      <formula>60</formula>
      <formula>70</formula>
    </cfRule>
    <cfRule type="cellIs" dxfId="1242" priority="75" stopIfTrue="1" operator="between">
      <formula>45</formula>
      <formula>60</formula>
    </cfRule>
  </conditionalFormatting>
  <conditionalFormatting sqref="U4">
    <cfRule type="cellIs" dxfId="1241" priority="70" stopIfTrue="1" operator="greaterThan">
      <formula>70</formula>
    </cfRule>
    <cfRule type="cellIs" dxfId="1240" priority="71" stopIfTrue="1" operator="between">
      <formula>60</formula>
      <formula>70</formula>
    </cfRule>
    <cfRule type="cellIs" dxfId="1239" priority="72" stopIfTrue="1" operator="between">
      <formula>45</formula>
      <formula>60</formula>
    </cfRule>
  </conditionalFormatting>
  <conditionalFormatting sqref="AA4">
    <cfRule type="cellIs" dxfId="1238" priority="67" stopIfTrue="1" operator="greaterThan">
      <formula>70</formula>
    </cfRule>
    <cfRule type="cellIs" dxfId="1237" priority="68" stopIfTrue="1" operator="between">
      <formula>60</formula>
      <formula>70</formula>
    </cfRule>
    <cfRule type="cellIs" dxfId="1236" priority="69" stopIfTrue="1" operator="between">
      <formula>45</formula>
      <formula>60</formula>
    </cfRule>
  </conditionalFormatting>
  <conditionalFormatting sqref="J4">
    <cfRule type="cellIs" dxfId="1235" priority="64" stopIfTrue="1" operator="greaterThan">
      <formula>70</formula>
    </cfRule>
    <cfRule type="cellIs" dxfId="1234" priority="65" stopIfTrue="1" operator="between">
      <formula>60</formula>
      <formula>70</formula>
    </cfRule>
    <cfRule type="cellIs" dxfId="1233" priority="66" stopIfTrue="1" operator="between">
      <formula>45</formula>
      <formula>60</formula>
    </cfRule>
  </conditionalFormatting>
  <conditionalFormatting sqref="P4">
    <cfRule type="cellIs" dxfId="1232" priority="61" stopIfTrue="1" operator="greaterThan">
      <formula>70</formula>
    </cfRule>
    <cfRule type="cellIs" dxfId="1231" priority="62" stopIfTrue="1" operator="between">
      <formula>60</formula>
      <formula>70</formula>
    </cfRule>
    <cfRule type="cellIs" dxfId="1230" priority="63" stopIfTrue="1" operator="between">
      <formula>45</formula>
      <formula>60</formula>
    </cfRule>
  </conditionalFormatting>
  <conditionalFormatting sqref="Q4">
    <cfRule type="cellIs" dxfId="1229" priority="58" stopIfTrue="1" operator="greaterThan">
      <formula>70</formula>
    </cfRule>
    <cfRule type="cellIs" dxfId="1228" priority="59" stopIfTrue="1" operator="between">
      <formula>60</formula>
      <formula>70</formula>
    </cfRule>
    <cfRule type="cellIs" dxfId="1227" priority="60" stopIfTrue="1" operator="between">
      <formula>45</formula>
      <formula>60</formula>
    </cfRule>
  </conditionalFormatting>
  <conditionalFormatting sqref="R4">
    <cfRule type="cellIs" dxfId="1226" priority="55" stopIfTrue="1" operator="greaterThan">
      <formula>70</formula>
    </cfRule>
    <cfRule type="cellIs" dxfId="1225" priority="56" stopIfTrue="1" operator="between">
      <formula>60</formula>
      <formula>70</formula>
    </cfRule>
    <cfRule type="cellIs" dxfId="1224" priority="57" stopIfTrue="1" operator="between">
      <formula>45</formula>
      <formula>60</formula>
    </cfRule>
  </conditionalFormatting>
  <conditionalFormatting sqref="K4">
    <cfRule type="cellIs" dxfId="1223" priority="52" stopIfTrue="1" operator="greaterThan">
      <formula>70</formula>
    </cfRule>
    <cfRule type="cellIs" dxfId="1222" priority="53" stopIfTrue="1" operator="between">
      <formula>60</formula>
      <formula>70</formula>
    </cfRule>
    <cfRule type="cellIs" dxfId="1221" priority="54" stopIfTrue="1" operator="between">
      <formula>45</formula>
      <formula>60</formula>
    </cfRule>
  </conditionalFormatting>
  <conditionalFormatting sqref="C4">
    <cfRule type="cellIs" dxfId="1220" priority="49" stopIfTrue="1" operator="greaterThan">
      <formula>70</formula>
    </cfRule>
    <cfRule type="cellIs" dxfId="1219" priority="50" stopIfTrue="1" operator="between">
      <formula>60</formula>
      <formula>70</formula>
    </cfRule>
    <cfRule type="cellIs" dxfId="1218" priority="51" stopIfTrue="1" operator="between">
      <formula>45</formula>
      <formula>60</formula>
    </cfRule>
  </conditionalFormatting>
  <conditionalFormatting sqref="H4">
    <cfRule type="cellIs" dxfId="1217" priority="46" stopIfTrue="1" operator="greaterThan">
      <formula>70</formula>
    </cfRule>
    <cfRule type="cellIs" dxfId="1216" priority="47" stopIfTrue="1" operator="between">
      <formula>60</formula>
      <formula>70</formula>
    </cfRule>
    <cfRule type="cellIs" dxfId="1215" priority="48" stopIfTrue="1" operator="between">
      <formula>45</formula>
      <formula>60</formula>
    </cfRule>
  </conditionalFormatting>
  <conditionalFormatting sqref="V4">
    <cfRule type="cellIs" dxfId="1214" priority="43" stopIfTrue="1" operator="greaterThan">
      <formula>70</formula>
    </cfRule>
    <cfRule type="cellIs" dxfId="1213" priority="44" stopIfTrue="1" operator="between">
      <formula>60</formula>
      <formula>70</formula>
    </cfRule>
    <cfRule type="cellIs" dxfId="1212" priority="45" stopIfTrue="1" operator="between">
      <formula>45</formula>
      <formula>60</formula>
    </cfRule>
  </conditionalFormatting>
  <conditionalFormatting sqref="AB4">
    <cfRule type="cellIs" dxfId="1211" priority="40" stopIfTrue="1" operator="greaterThan">
      <formula>70</formula>
    </cfRule>
    <cfRule type="cellIs" dxfId="1210" priority="41" stopIfTrue="1" operator="between">
      <formula>60</formula>
      <formula>70</formula>
    </cfRule>
    <cfRule type="cellIs" dxfId="1209" priority="42" stopIfTrue="1" operator="between">
      <formula>45</formula>
      <formula>60</formula>
    </cfRule>
  </conditionalFormatting>
  <conditionalFormatting sqref="AC4">
    <cfRule type="cellIs" dxfId="1208" priority="37" stopIfTrue="1" operator="greaterThan">
      <formula>70</formula>
    </cfRule>
    <cfRule type="cellIs" dxfId="1207" priority="38" stopIfTrue="1" operator="between">
      <formula>60</formula>
      <formula>70</formula>
    </cfRule>
    <cfRule type="cellIs" dxfId="1206" priority="39" stopIfTrue="1" operator="between">
      <formula>45</formula>
      <formula>60</formula>
    </cfRule>
  </conditionalFormatting>
  <conditionalFormatting sqref="E4">
    <cfRule type="cellIs" dxfId="1205" priority="34" stopIfTrue="1" operator="greaterThan">
      <formula>70</formula>
    </cfRule>
    <cfRule type="cellIs" dxfId="1204" priority="35" stopIfTrue="1" operator="between">
      <formula>60</formula>
      <formula>70</formula>
    </cfRule>
    <cfRule type="cellIs" dxfId="1203" priority="36" stopIfTrue="1" operator="between">
      <formula>45</formula>
      <formula>60</formula>
    </cfRule>
  </conditionalFormatting>
  <conditionalFormatting sqref="S4">
    <cfRule type="cellIs" dxfId="1202" priority="31" stopIfTrue="1" operator="greaterThan">
      <formula>70</formula>
    </cfRule>
    <cfRule type="cellIs" dxfId="1201" priority="32" stopIfTrue="1" operator="between">
      <formula>60</formula>
      <formula>70</formula>
    </cfRule>
    <cfRule type="cellIs" dxfId="1200" priority="33" stopIfTrue="1" operator="between">
      <formula>45</formula>
      <formula>60</formula>
    </cfRule>
  </conditionalFormatting>
  <conditionalFormatting sqref="I4">
    <cfRule type="cellIs" dxfId="1199" priority="25" stopIfTrue="1" operator="greaterThan">
      <formula>70</formula>
    </cfRule>
    <cfRule type="cellIs" dxfId="1198" priority="26" stopIfTrue="1" operator="between">
      <formula>60</formula>
      <formula>70</formula>
    </cfRule>
    <cfRule type="cellIs" dxfId="1197" priority="27" stopIfTrue="1" operator="between">
      <formula>45</formula>
      <formula>60</formula>
    </cfRule>
  </conditionalFormatting>
  <conditionalFormatting sqref="W4">
    <cfRule type="cellIs" dxfId="1196" priority="22" stopIfTrue="1" operator="greaterThan">
      <formula>70</formula>
    </cfRule>
    <cfRule type="cellIs" dxfId="1195" priority="23" stopIfTrue="1" operator="between">
      <formula>60</formula>
      <formula>70</formula>
    </cfRule>
    <cfRule type="cellIs" dxfId="1194" priority="24" stopIfTrue="1" operator="between">
      <formula>45</formula>
      <formula>60</formula>
    </cfRule>
  </conditionalFormatting>
  <conditionalFormatting sqref="T4">
    <cfRule type="cellIs" dxfId="1193" priority="19" stopIfTrue="1" operator="greaterThan">
      <formula>70</formula>
    </cfRule>
    <cfRule type="cellIs" dxfId="1192" priority="20" stopIfTrue="1" operator="between">
      <formula>60</formula>
      <formula>70</formula>
    </cfRule>
    <cfRule type="cellIs" dxfId="1191" priority="21" stopIfTrue="1" operator="between">
      <formula>45</formula>
      <formula>60</formula>
    </cfRule>
  </conditionalFormatting>
  <conditionalFormatting sqref="X4">
    <cfRule type="cellIs" dxfId="1190" priority="16" stopIfTrue="1" operator="greaterThan">
      <formula>70</formula>
    </cfRule>
    <cfRule type="cellIs" dxfId="1189" priority="17" stopIfTrue="1" operator="between">
      <formula>60</formula>
      <formula>70</formula>
    </cfRule>
    <cfRule type="cellIs" dxfId="1188" priority="18" stopIfTrue="1" operator="between">
      <formula>45</formula>
      <formula>60</formula>
    </cfRule>
  </conditionalFormatting>
  <conditionalFormatting sqref="L4">
    <cfRule type="cellIs" dxfId="1187" priority="10" stopIfTrue="1" operator="greaterThan">
      <formula>70</formula>
    </cfRule>
    <cfRule type="cellIs" dxfId="1186" priority="11" stopIfTrue="1" operator="between">
      <formula>60</formula>
      <formula>70</formula>
    </cfRule>
    <cfRule type="cellIs" dxfId="1185" priority="12" stopIfTrue="1" operator="between">
      <formula>45</formula>
      <formula>60</formula>
    </cfRule>
  </conditionalFormatting>
  <conditionalFormatting sqref="M4">
    <cfRule type="cellIs" dxfId="1184" priority="7" stopIfTrue="1" operator="greaterThan">
      <formula>70</formula>
    </cfRule>
    <cfRule type="cellIs" dxfId="1183" priority="8" stopIfTrue="1" operator="between">
      <formula>60</formula>
      <formula>70</formula>
    </cfRule>
    <cfRule type="cellIs" dxfId="1182" priority="9" stopIfTrue="1" operator="between">
      <formula>45</formula>
      <formula>60</formula>
    </cfRule>
  </conditionalFormatting>
  <conditionalFormatting sqref="B4">
    <cfRule type="cellIs" dxfId="1181" priority="4" stopIfTrue="1" operator="greaterThan">
      <formula>70</formula>
    </cfRule>
    <cfRule type="cellIs" dxfId="1180" priority="5" stopIfTrue="1" operator="between">
      <formula>60</formula>
      <formula>70</formula>
    </cfRule>
    <cfRule type="cellIs" dxfId="1179" priority="6" stopIfTrue="1" operator="between">
      <formula>45</formula>
      <formula>60</formula>
    </cfRule>
  </conditionalFormatting>
  <conditionalFormatting sqref="D4">
    <cfRule type="cellIs" dxfId="1178" priority="1" stopIfTrue="1" operator="greaterThan">
      <formula>70</formula>
    </cfRule>
    <cfRule type="cellIs" dxfId="1177" priority="2" stopIfTrue="1" operator="between">
      <formula>60</formula>
      <formula>70</formula>
    </cfRule>
    <cfRule type="cellIs" dxfId="117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9.5340000000000007</v>
      </c>
      <c r="C3" s="11">
        <v>3.7759999999999998</v>
      </c>
      <c r="D3" s="11">
        <v>9.9220000000000006</v>
      </c>
      <c r="E3" s="11">
        <v>8.7789999999999999</v>
      </c>
      <c r="F3" s="11">
        <v>7.1619999999999999</v>
      </c>
      <c r="G3" s="11">
        <v>5.5759999999999996</v>
      </c>
      <c r="H3" s="11">
        <v>1.514</v>
      </c>
      <c r="I3" s="11">
        <v>0.96199999999999997</v>
      </c>
      <c r="J3" s="11">
        <v>8.7360000000000007</v>
      </c>
      <c r="K3" s="11">
        <v>4.8419999999999996</v>
      </c>
      <c r="L3" s="11">
        <v>9.9540000000000006</v>
      </c>
      <c r="M3" s="11">
        <v>1.39</v>
      </c>
      <c r="N3" s="11">
        <v>2.6269999999999998</v>
      </c>
      <c r="O3" s="11">
        <v>3.694</v>
      </c>
      <c r="P3" s="11">
        <v>9.1509999999999998</v>
      </c>
      <c r="Q3" s="11">
        <v>8.3130000000000006</v>
      </c>
      <c r="R3" s="11">
        <v>8.9019999999999992</v>
      </c>
      <c r="S3" s="11">
        <v>10.305</v>
      </c>
      <c r="T3" s="11">
        <v>6.7880000000000003</v>
      </c>
      <c r="U3" s="11">
        <v>7.7839999999999998</v>
      </c>
      <c r="V3" s="11">
        <v>8.6210000000000004</v>
      </c>
      <c r="W3" s="11">
        <v>8.7439999999999998</v>
      </c>
      <c r="X3" s="11">
        <v>8.4580000000000002</v>
      </c>
      <c r="Y3" s="11">
        <v>7.3760000000000003</v>
      </c>
      <c r="Z3" s="11">
        <v>7.3259999999999996</v>
      </c>
      <c r="AA3" s="11">
        <v>8.5779999999999994</v>
      </c>
      <c r="AB3" s="11">
        <v>9.3279999999999994</v>
      </c>
      <c r="AC3" s="11">
        <v>10.7</v>
      </c>
      <c r="AD3" s="11">
        <v>10.1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10</v>
      </c>
      <c r="C4" s="22">
        <v>3</v>
      </c>
      <c r="D4" s="22">
        <v>6</v>
      </c>
      <c r="E4" s="22">
        <v>11</v>
      </c>
      <c r="F4" s="22">
        <v>14</v>
      </c>
      <c r="G4" s="22">
        <v>16</v>
      </c>
      <c r="H4" s="22">
        <v>4</v>
      </c>
      <c r="I4" s="22">
        <v>2</v>
      </c>
      <c r="J4" s="22">
        <v>40</v>
      </c>
      <c r="K4" s="22">
        <v>5</v>
      </c>
      <c r="L4" s="22">
        <v>11</v>
      </c>
      <c r="M4" s="22">
        <v>5</v>
      </c>
      <c r="N4" s="22">
        <v>9</v>
      </c>
      <c r="O4" s="22">
        <v>10</v>
      </c>
      <c r="P4" s="22">
        <v>36</v>
      </c>
      <c r="Q4" s="22">
        <v>21</v>
      </c>
      <c r="R4" s="22">
        <v>32</v>
      </c>
      <c r="S4" s="22">
        <v>36</v>
      </c>
      <c r="T4" s="22">
        <v>23</v>
      </c>
      <c r="U4" s="22">
        <v>39</v>
      </c>
      <c r="V4" s="22">
        <v>49</v>
      </c>
      <c r="W4" s="22">
        <v>52</v>
      </c>
      <c r="X4" s="22">
        <v>27</v>
      </c>
      <c r="Y4" s="22">
        <v>42</v>
      </c>
      <c r="Z4" s="22">
        <v>42</v>
      </c>
      <c r="AA4" s="22">
        <v>51</v>
      </c>
      <c r="AB4" s="22">
        <v>36</v>
      </c>
      <c r="AC4" s="22">
        <v>20</v>
      </c>
      <c r="AD4" s="22">
        <v>34</v>
      </c>
      <c r="AE4" s="22"/>
      <c r="AF4" s="22"/>
      <c r="AG4" s="22"/>
      <c r="AI4" s="15">
        <f>SUM(C4:AG4)</f>
        <v>676</v>
      </c>
      <c r="AJ4" s="6">
        <f>AVERAGE(C4:AG4)</f>
        <v>24.142857142857142</v>
      </c>
      <c r="AK4" s="17"/>
    </row>
    <row r="5" spans="1:40" x14ac:dyDescent="0.25">
      <c r="A5" s="2" t="s">
        <v>12</v>
      </c>
      <c r="B5" s="16">
        <f t="shared" ref="B5:AD5" si="0">$A6+B6</f>
        <v>111708</v>
      </c>
      <c r="C5" s="16">
        <f t="shared" si="0"/>
        <v>111711</v>
      </c>
      <c r="D5" s="16">
        <f t="shared" si="0"/>
        <v>111717</v>
      </c>
      <c r="E5" s="16">
        <f t="shared" si="0"/>
        <v>111728</v>
      </c>
      <c r="F5" s="16">
        <f t="shared" si="0"/>
        <v>111742</v>
      </c>
      <c r="G5" s="16">
        <f t="shared" si="0"/>
        <v>111758</v>
      </c>
      <c r="H5" s="16">
        <f t="shared" si="0"/>
        <v>111762</v>
      </c>
      <c r="I5" s="16">
        <f t="shared" si="0"/>
        <v>111764</v>
      </c>
      <c r="J5" s="16">
        <f t="shared" si="0"/>
        <v>111804</v>
      </c>
      <c r="K5" s="16">
        <f t="shared" si="0"/>
        <v>111809</v>
      </c>
      <c r="L5" s="16">
        <f t="shared" si="0"/>
        <v>111820</v>
      </c>
      <c r="M5" s="16">
        <f t="shared" si="0"/>
        <v>111825</v>
      </c>
      <c r="N5" s="16">
        <f t="shared" si="0"/>
        <v>111834</v>
      </c>
      <c r="O5" s="16">
        <f t="shared" si="0"/>
        <v>111844</v>
      </c>
      <c r="P5" s="16">
        <f t="shared" si="0"/>
        <v>111880</v>
      </c>
      <c r="Q5" s="16">
        <f t="shared" si="0"/>
        <v>111901</v>
      </c>
      <c r="R5" s="16">
        <f t="shared" si="0"/>
        <v>111933</v>
      </c>
      <c r="S5" s="16">
        <f t="shared" si="0"/>
        <v>111969</v>
      </c>
      <c r="T5" s="16">
        <f t="shared" si="0"/>
        <v>111992</v>
      </c>
      <c r="U5" s="16">
        <f t="shared" si="0"/>
        <v>112031</v>
      </c>
      <c r="V5" s="16">
        <f t="shared" si="0"/>
        <v>112080</v>
      </c>
      <c r="W5" s="16">
        <f t="shared" si="0"/>
        <v>112132</v>
      </c>
      <c r="X5" s="16">
        <f t="shared" si="0"/>
        <v>112159</v>
      </c>
      <c r="Y5" s="16">
        <f t="shared" si="0"/>
        <v>112201</v>
      </c>
      <c r="Z5" s="16">
        <f t="shared" si="0"/>
        <v>112243</v>
      </c>
      <c r="AA5" s="16">
        <f t="shared" si="0"/>
        <v>112294</v>
      </c>
      <c r="AB5" s="16">
        <f t="shared" si="0"/>
        <v>112330</v>
      </c>
      <c r="AC5" s="16">
        <f t="shared" si="0"/>
        <v>112350</v>
      </c>
      <c r="AD5" s="16">
        <f t="shared" si="0"/>
        <v>112384</v>
      </c>
      <c r="AE5" s="16"/>
      <c r="AF5" s="16"/>
      <c r="AG5" s="16"/>
      <c r="AI5" s="16">
        <f>MAX(C5:AG5)-B5</f>
        <v>676</v>
      </c>
    </row>
    <row r="6" spans="1:40" s="15" customFormat="1" x14ac:dyDescent="0.25">
      <c r="A6" s="2">
        <v>46549</v>
      </c>
      <c r="B6">
        <v>65159</v>
      </c>
      <c r="C6">
        <v>65162</v>
      </c>
      <c r="D6">
        <v>65168</v>
      </c>
      <c r="E6">
        <v>65179</v>
      </c>
      <c r="F6">
        <v>65193</v>
      </c>
      <c r="G6">
        <v>65209</v>
      </c>
      <c r="H6">
        <v>65213</v>
      </c>
      <c r="I6">
        <v>65215</v>
      </c>
      <c r="J6">
        <v>65255</v>
      </c>
      <c r="K6">
        <v>65260</v>
      </c>
      <c r="L6">
        <v>65271</v>
      </c>
      <c r="M6">
        <v>65276</v>
      </c>
      <c r="N6">
        <v>65285</v>
      </c>
      <c r="O6">
        <v>65295</v>
      </c>
      <c r="P6">
        <v>65331</v>
      </c>
      <c r="Q6">
        <v>65352</v>
      </c>
      <c r="R6">
        <v>65384</v>
      </c>
      <c r="S6">
        <v>65420</v>
      </c>
      <c r="T6">
        <v>65443</v>
      </c>
      <c r="U6">
        <v>65482</v>
      </c>
      <c r="V6">
        <v>65531</v>
      </c>
      <c r="W6">
        <v>65583</v>
      </c>
      <c r="X6">
        <v>65610</v>
      </c>
      <c r="Y6" s="16">
        <v>65652</v>
      </c>
      <c r="Z6" s="16">
        <v>65694</v>
      </c>
      <c r="AA6" s="16">
        <v>65745</v>
      </c>
      <c r="AB6" s="16">
        <v>65781</v>
      </c>
      <c r="AC6" s="16">
        <v>65801</v>
      </c>
      <c r="AD6" s="16">
        <v>65835</v>
      </c>
      <c r="AE6"/>
      <c r="AF6"/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10.35</v>
      </c>
      <c r="C8" s="11">
        <f t="shared" ref="C8:D8" si="2">C4*(1+$A$9)</f>
        <v>3.1049999999999995</v>
      </c>
      <c r="D8" s="11">
        <f t="shared" si="2"/>
        <v>6.2099999999999991</v>
      </c>
      <c r="E8" s="11">
        <f t="shared" ref="E8:F8" si="3">E4*(1+$A$9)</f>
        <v>11.385</v>
      </c>
      <c r="F8" s="11">
        <f t="shared" si="3"/>
        <v>14.489999999999998</v>
      </c>
      <c r="G8" s="11">
        <f t="shared" ref="G8:H8" si="4">G4*(1+$A$9)</f>
        <v>16.559999999999999</v>
      </c>
      <c r="H8" s="11">
        <f t="shared" si="4"/>
        <v>4.1399999999999997</v>
      </c>
      <c r="I8" s="11">
        <f t="shared" ref="I8:J8" si="5">I4*(1+$A$9)</f>
        <v>2.0699999999999998</v>
      </c>
      <c r="J8" s="11">
        <f t="shared" si="5"/>
        <v>41.4</v>
      </c>
      <c r="K8" s="11">
        <f t="shared" ref="K8:L8" si="6">K4*(1+$A$9)</f>
        <v>5.1749999999999998</v>
      </c>
      <c r="L8" s="11">
        <f t="shared" si="6"/>
        <v>11.385</v>
      </c>
      <c r="M8" s="11">
        <f t="shared" ref="M8:N8" si="7">M4*(1+$A$9)</f>
        <v>5.1749999999999998</v>
      </c>
      <c r="N8" s="11">
        <f t="shared" si="7"/>
        <v>9.3149999999999995</v>
      </c>
      <c r="O8" s="11">
        <f t="shared" ref="O8:P8" si="8">O4*(1+$A$9)</f>
        <v>10.35</v>
      </c>
      <c r="P8" s="11">
        <f t="shared" si="8"/>
        <v>37.26</v>
      </c>
      <c r="Q8" s="11">
        <f t="shared" ref="Q8:R8" si="9">Q4*(1+$A$9)</f>
        <v>21.734999999999999</v>
      </c>
      <c r="R8" s="11">
        <f t="shared" si="9"/>
        <v>33.119999999999997</v>
      </c>
      <c r="S8" s="11">
        <f t="shared" ref="S8:T8" si="10">S4*(1+$A$9)</f>
        <v>37.26</v>
      </c>
      <c r="T8" s="11">
        <f t="shared" si="10"/>
        <v>23.805</v>
      </c>
      <c r="U8" s="11">
        <f t="shared" ref="U8:V8" si="11">U4*(1+$A$9)</f>
        <v>40.364999999999995</v>
      </c>
      <c r="V8" s="11">
        <f t="shared" si="11"/>
        <v>50.714999999999996</v>
      </c>
      <c r="W8" s="11">
        <f t="shared" ref="W8:Y8" si="12">W4*(1+$A$9)</f>
        <v>53.819999999999993</v>
      </c>
      <c r="X8" s="11">
        <f t="shared" si="12"/>
        <v>27.944999999999997</v>
      </c>
      <c r="Y8" s="11">
        <f t="shared" si="12"/>
        <v>43.47</v>
      </c>
      <c r="Z8" s="11">
        <f t="shared" ref="Z8:AA8" si="13">Z4*(1+$A$9)</f>
        <v>43.47</v>
      </c>
      <c r="AA8" s="11">
        <f t="shared" si="13"/>
        <v>52.784999999999997</v>
      </c>
      <c r="AB8" s="11">
        <f t="shared" ref="AB8:AC8" si="14">AB4*(1+$A$9)</f>
        <v>37.26</v>
      </c>
      <c r="AC8" s="11">
        <f t="shared" si="14"/>
        <v>20.7</v>
      </c>
      <c r="AD8" s="11">
        <f t="shared" ref="AD8" si="15">AD4*(1+$A$9)</f>
        <v>35.19</v>
      </c>
      <c r="AE8" s="11"/>
      <c r="AF8" s="11"/>
      <c r="AG8" s="11"/>
      <c r="AI8" s="15">
        <f>SUM(C8:AG8)</f>
        <v>699.66000000000008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AE4 F4 Y4:Z4 N4:O4">
    <cfRule type="cellIs" dxfId="1175" priority="88" stopIfTrue="1" operator="greaterThan">
      <formula>70</formula>
    </cfRule>
    <cfRule type="cellIs" dxfId="1174" priority="89" stopIfTrue="1" operator="between">
      <formula>60</formula>
      <formula>70</formula>
    </cfRule>
    <cfRule type="cellIs" dxfId="1173" priority="90" stopIfTrue="1" operator="between">
      <formula>45</formula>
      <formula>60</formula>
    </cfRule>
  </conditionalFormatting>
  <conditionalFormatting sqref="AG4">
    <cfRule type="cellIs" dxfId="1172" priority="85" stopIfTrue="1" operator="greaterThan">
      <formula>70</formula>
    </cfRule>
    <cfRule type="cellIs" dxfId="1171" priority="86" stopIfTrue="1" operator="between">
      <formula>60</formula>
      <formula>70</formula>
    </cfRule>
    <cfRule type="cellIs" dxfId="1170" priority="87" stopIfTrue="1" operator="between">
      <formula>45</formula>
      <formula>60</formula>
    </cfRule>
  </conditionalFormatting>
  <conditionalFormatting sqref="G4">
    <cfRule type="cellIs" dxfId="1169" priority="79" stopIfTrue="1" operator="greaterThan">
      <formula>70</formula>
    </cfRule>
    <cfRule type="cellIs" dxfId="1168" priority="80" stopIfTrue="1" operator="between">
      <formula>60</formula>
      <formula>70</formula>
    </cfRule>
    <cfRule type="cellIs" dxfId="1167" priority="81" stopIfTrue="1" operator="between">
      <formula>45</formula>
      <formula>60</formula>
    </cfRule>
  </conditionalFormatting>
  <conditionalFormatting sqref="AF4">
    <cfRule type="cellIs" dxfId="1166" priority="76" stopIfTrue="1" operator="greaterThan">
      <formula>70</formula>
    </cfRule>
    <cfRule type="cellIs" dxfId="1165" priority="77" stopIfTrue="1" operator="between">
      <formula>60</formula>
      <formula>70</formula>
    </cfRule>
    <cfRule type="cellIs" dxfId="1164" priority="78" stopIfTrue="1" operator="between">
      <formula>45</formula>
      <formula>60</formula>
    </cfRule>
  </conditionalFormatting>
  <conditionalFormatting sqref="U4">
    <cfRule type="cellIs" dxfId="1163" priority="73" stopIfTrue="1" operator="greaterThan">
      <formula>70</formula>
    </cfRule>
    <cfRule type="cellIs" dxfId="1162" priority="74" stopIfTrue="1" operator="between">
      <formula>60</formula>
      <formula>70</formula>
    </cfRule>
    <cfRule type="cellIs" dxfId="1161" priority="75" stopIfTrue="1" operator="between">
      <formula>45</formula>
      <formula>60</formula>
    </cfRule>
  </conditionalFormatting>
  <conditionalFormatting sqref="AA4">
    <cfRule type="cellIs" dxfId="1160" priority="70" stopIfTrue="1" operator="greaterThan">
      <formula>70</formula>
    </cfRule>
    <cfRule type="cellIs" dxfId="1159" priority="71" stopIfTrue="1" operator="between">
      <formula>60</formula>
      <formula>70</formula>
    </cfRule>
    <cfRule type="cellIs" dxfId="1158" priority="72" stopIfTrue="1" operator="between">
      <formula>45</formula>
      <formula>60</formula>
    </cfRule>
  </conditionalFormatting>
  <conditionalFormatting sqref="J4">
    <cfRule type="cellIs" dxfId="1157" priority="67" stopIfTrue="1" operator="greaterThan">
      <formula>70</formula>
    </cfRule>
    <cfRule type="cellIs" dxfId="1156" priority="68" stopIfTrue="1" operator="between">
      <formula>60</formula>
      <formula>70</formula>
    </cfRule>
    <cfRule type="cellIs" dxfId="1155" priority="69" stopIfTrue="1" operator="between">
      <formula>45</formula>
      <formula>60</formula>
    </cfRule>
  </conditionalFormatting>
  <conditionalFormatting sqref="Q4">
    <cfRule type="cellIs" dxfId="1154" priority="61" stopIfTrue="1" operator="greaterThan">
      <formula>70</formula>
    </cfRule>
    <cfRule type="cellIs" dxfId="1153" priority="62" stopIfTrue="1" operator="between">
      <formula>60</formula>
      <formula>70</formula>
    </cfRule>
    <cfRule type="cellIs" dxfId="1152" priority="63" stopIfTrue="1" operator="between">
      <formula>45</formula>
      <formula>60</formula>
    </cfRule>
  </conditionalFormatting>
  <conditionalFormatting sqref="R4">
    <cfRule type="cellIs" dxfId="1151" priority="58" stopIfTrue="1" operator="greaterThan">
      <formula>70</formula>
    </cfRule>
    <cfRule type="cellIs" dxfId="1150" priority="59" stopIfTrue="1" operator="between">
      <formula>60</formula>
      <formula>70</formula>
    </cfRule>
    <cfRule type="cellIs" dxfId="1149" priority="60" stopIfTrue="1" operator="between">
      <formula>45</formula>
      <formula>60</formula>
    </cfRule>
  </conditionalFormatting>
  <conditionalFormatting sqref="K4">
    <cfRule type="cellIs" dxfId="1148" priority="55" stopIfTrue="1" operator="greaterThan">
      <formula>70</formula>
    </cfRule>
    <cfRule type="cellIs" dxfId="1147" priority="56" stopIfTrue="1" operator="between">
      <formula>60</formula>
      <formula>70</formula>
    </cfRule>
    <cfRule type="cellIs" dxfId="1146" priority="57" stopIfTrue="1" operator="between">
      <formula>45</formula>
      <formula>60</formula>
    </cfRule>
  </conditionalFormatting>
  <conditionalFormatting sqref="C4">
    <cfRule type="cellIs" dxfId="1145" priority="52" stopIfTrue="1" operator="greaterThan">
      <formula>70</formula>
    </cfRule>
    <cfRule type="cellIs" dxfId="1144" priority="53" stopIfTrue="1" operator="between">
      <formula>60</formula>
      <formula>70</formula>
    </cfRule>
    <cfRule type="cellIs" dxfId="1143" priority="54" stopIfTrue="1" operator="between">
      <formula>45</formula>
      <formula>60</formula>
    </cfRule>
  </conditionalFormatting>
  <conditionalFormatting sqref="H4">
    <cfRule type="cellIs" dxfId="1142" priority="49" stopIfTrue="1" operator="greaterThan">
      <formula>70</formula>
    </cfRule>
    <cfRule type="cellIs" dxfId="1141" priority="50" stopIfTrue="1" operator="between">
      <formula>60</formula>
      <formula>70</formula>
    </cfRule>
    <cfRule type="cellIs" dxfId="1140" priority="51" stopIfTrue="1" operator="between">
      <formula>45</formula>
      <formula>60</formula>
    </cfRule>
  </conditionalFormatting>
  <conditionalFormatting sqref="V4">
    <cfRule type="cellIs" dxfId="1139" priority="46" stopIfTrue="1" operator="greaterThan">
      <formula>70</formula>
    </cfRule>
    <cfRule type="cellIs" dxfId="1138" priority="47" stopIfTrue="1" operator="between">
      <formula>60</formula>
      <formula>70</formula>
    </cfRule>
    <cfRule type="cellIs" dxfId="1137" priority="48" stopIfTrue="1" operator="between">
      <formula>45</formula>
      <formula>60</formula>
    </cfRule>
  </conditionalFormatting>
  <conditionalFormatting sqref="AB4">
    <cfRule type="cellIs" dxfId="1136" priority="43" stopIfTrue="1" operator="greaterThan">
      <formula>70</formula>
    </cfRule>
    <cfRule type="cellIs" dxfId="1135" priority="44" stopIfTrue="1" operator="between">
      <formula>60</formula>
      <formula>70</formula>
    </cfRule>
    <cfRule type="cellIs" dxfId="1134" priority="45" stopIfTrue="1" operator="between">
      <formula>45</formula>
      <formula>60</formula>
    </cfRule>
  </conditionalFormatting>
  <conditionalFormatting sqref="AC4">
    <cfRule type="cellIs" dxfId="1133" priority="40" stopIfTrue="1" operator="greaterThan">
      <formula>70</formula>
    </cfRule>
    <cfRule type="cellIs" dxfId="1132" priority="41" stopIfTrue="1" operator="between">
      <formula>60</formula>
      <formula>70</formula>
    </cfRule>
    <cfRule type="cellIs" dxfId="1131" priority="42" stopIfTrue="1" operator="between">
      <formula>45</formula>
      <formula>60</formula>
    </cfRule>
  </conditionalFormatting>
  <conditionalFormatting sqref="E4">
    <cfRule type="cellIs" dxfId="1130" priority="37" stopIfTrue="1" operator="greaterThan">
      <formula>70</formula>
    </cfRule>
    <cfRule type="cellIs" dxfId="1129" priority="38" stopIfTrue="1" operator="between">
      <formula>60</formula>
      <formula>70</formula>
    </cfRule>
    <cfRule type="cellIs" dxfId="1128" priority="39" stopIfTrue="1" operator="between">
      <formula>45</formula>
      <formula>60</formula>
    </cfRule>
  </conditionalFormatting>
  <conditionalFormatting sqref="S4">
    <cfRule type="cellIs" dxfId="1127" priority="34" stopIfTrue="1" operator="greaterThan">
      <formula>70</formula>
    </cfRule>
    <cfRule type="cellIs" dxfId="1126" priority="35" stopIfTrue="1" operator="between">
      <formula>60</formula>
      <formula>70</formula>
    </cfRule>
    <cfRule type="cellIs" dxfId="1125" priority="36" stopIfTrue="1" operator="between">
      <formula>45</formula>
      <formula>60</formula>
    </cfRule>
  </conditionalFormatting>
  <conditionalFormatting sqref="I4">
    <cfRule type="cellIs" dxfId="1124" priority="31" stopIfTrue="1" operator="greaterThan">
      <formula>70</formula>
    </cfRule>
    <cfRule type="cellIs" dxfId="1123" priority="32" stopIfTrue="1" operator="between">
      <formula>60</formula>
      <formula>70</formula>
    </cfRule>
    <cfRule type="cellIs" dxfId="1122" priority="33" stopIfTrue="1" operator="between">
      <formula>45</formula>
      <formula>60</formula>
    </cfRule>
  </conditionalFormatting>
  <conditionalFormatting sqref="W4">
    <cfRule type="cellIs" dxfId="1121" priority="28" stopIfTrue="1" operator="greaterThan">
      <formula>70</formula>
    </cfRule>
    <cfRule type="cellIs" dxfId="1120" priority="29" stopIfTrue="1" operator="between">
      <formula>60</formula>
      <formula>70</formula>
    </cfRule>
    <cfRule type="cellIs" dxfId="1119" priority="30" stopIfTrue="1" operator="between">
      <formula>45</formula>
      <formula>60</formula>
    </cfRule>
  </conditionalFormatting>
  <conditionalFormatting sqref="T4">
    <cfRule type="cellIs" dxfId="1118" priority="25" stopIfTrue="1" operator="greaterThan">
      <formula>70</formula>
    </cfRule>
    <cfRule type="cellIs" dxfId="1117" priority="26" stopIfTrue="1" operator="between">
      <formula>60</formula>
      <formula>70</formula>
    </cfRule>
    <cfRule type="cellIs" dxfId="1116" priority="27" stopIfTrue="1" operator="between">
      <formula>45</formula>
      <formula>60</formula>
    </cfRule>
  </conditionalFormatting>
  <conditionalFormatting sqref="X4">
    <cfRule type="cellIs" dxfId="1115" priority="22" stopIfTrue="1" operator="greaterThan">
      <formula>70</formula>
    </cfRule>
    <cfRule type="cellIs" dxfId="1114" priority="23" stopIfTrue="1" operator="between">
      <formula>60</formula>
      <formula>70</formula>
    </cfRule>
    <cfRule type="cellIs" dxfId="1113" priority="24" stopIfTrue="1" operator="between">
      <formula>45</formula>
      <formula>60</formula>
    </cfRule>
  </conditionalFormatting>
  <conditionalFormatting sqref="L4">
    <cfRule type="cellIs" dxfId="1112" priority="19" stopIfTrue="1" operator="greaterThan">
      <formula>70</formula>
    </cfRule>
    <cfRule type="cellIs" dxfId="1111" priority="20" stopIfTrue="1" operator="between">
      <formula>60</formula>
      <formula>70</formula>
    </cfRule>
    <cfRule type="cellIs" dxfId="1110" priority="21" stopIfTrue="1" operator="between">
      <formula>45</formula>
      <formula>60</formula>
    </cfRule>
  </conditionalFormatting>
  <conditionalFormatting sqref="M4">
    <cfRule type="cellIs" dxfId="1109" priority="16" stopIfTrue="1" operator="greaterThan">
      <formula>70</formula>
    </cfRule>
    <cfRule type="cellIs" dxfId="1108" priority="17" stopIfTrue="1" operator="between">
      <formula>60</formula>
      <formula>70</formula>
    </cfRule>
    <cfRule type="cellIs" dxfId="1107" priority="18" stopIfTrue="1" operator="between">
      <formula>45</formula>
      <formula>60</formula>
    </cfRule>
  </conditionalFormatting>
  <conditionalFormatting sqref="D4">
    <cfRule type="cellIs" dxfId="1106" priority="10" stopIfTrue="1" operator="greaterThan">
      <formula>70</formula>
    </cfRule>
    <cfRule type="cellIs" dxfId="1105" priority="11" stopIfTrue="1" operator="between">
      <formula>60</formula>
      <formula>70</formula>
    </cfRule>
    <cfRule type="cellIs" dxfId="1104" priority="12" stopIfTrue="1" operator="between">
      <formula>45</formula>
      <formula>60</formula>
    </cfRule>
  </conditionalFormatting>
  <conditionalFormatting sqref="B4">
    <cfRule type="cellIs" dxfId="1103" priority="7" stopIfTrue="1" operator="greaterThan">
      <formula>70</formula>
    </cfRule>
    <cfRule type="cellIs" dxfId="1102" priority="8" stopIfTrue="1" operator="between">
      <formula>60</formula>
      <formula>70</formula>
    </cfRule>
    <cfRule type="cellIs" dxfId="1101" priority="9" stopIfTrue="1" operator="between">
      <formula>45</formula>
      <formula>60</formula>
    </cfRule>
  </conditionalFormatting>
  <conditionalFormatting sqref="P4">
    <cfRule type="cellIs" dxfId="1100" priority="4" stopIfTrue="1" operator="greaterThan">
      <formula>70</formula>
    </cfRule>
    <cfRule type="cellIs" dxfId="1099" priority="5" stopIfTrue="1" operator="between">
      <formula>60</formula>
      <formula>70</formula>
    </cfRule>
    <cfRule type="cellIs" dxfId="1098" priority="6" stopIfTrue="1" operator="between">
      <formula>45</formula>
      <formula>60</formula>
    </cfRule>
  </conditionalFormatting>
  <conditionalFormatting sqref="AD4">
    <cfRule type="cellIs" dxfId="1097" priority="1" stopIfTrue="1" operator="greaterThan">
      <formula>70</formula>
    </cfRule>
    <cfRule type="cellIs" dxfId="1096" priority="2" stopIfTrue="1" operator="between">
      <formula>60</formula>
      <formula>70</formula>
    </cfRule>
    <cfRule type="cellIs" dxfId="1095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10.1</v>
      </c>
      <c r="C3" s="11">
        <v>10.1</v>
      </c>
      <c r="D3" s="11">
        <v>14.9</v>
      </c>
      <c r="E3" s="11">
        <v>2.25</v>
      </c>
      <c r="F3" s="11">
        <v>10.199999999999999</v>
      </c>
      <c r="G3" s="11">
        <v>3.02</v>
      </c>
      <c r="H3" s="11">
        <v>12</v>
      </c>
      <c r="I3" s="11">
        <v>11.4</v>
      </c>
      <c r="J3" s="11">
        <v>11.2</v>
      </c>
      <c r="K3" s="11">
        <v>8.3000000000000007</v>
      </c>
      <c r="L3" s="11">
        <v>10.1</v>
      </c>
      <c r="M3" s="11">
        <v>8.11</v>
      </c>
      <c r="N3" s="11">
        <v>12</v>
      </c>
      <c r="O3" s="11">
        <v>11.4</v>
      </c>
      <c r="P3" s="11">
        <v>12.1</v>
      </c>
      <c r="Q3" s="11">
        <v>4.12</v>
      </c>
      <c r="R3" s="11">
        <v>13.2</v>
      </c>
      <c r="S3" s="11">
        <v>7.83</v>
      </c>
      <c r="T3" s="11">
        <v>12.4</v>
      </c>
      <c r="U3" s="11">
        <v>12.2</v>
      </c>
      <c r="V3" s="11">
        <v>11.1</v>
      </c>
      <c r="W3" s="11">
        <v>11.8</v>
      </c>
      <c r="X3" s="11">
        <v>12.2</v>
      </c>
      <c r="Y3" s="11">
        <v>10.199999999999999</v>
      </c>
      <c r="Z3" s="11">
        <v>9.91</v>
      </c>
      <c r="AA3" s="11">
        <v>11</v>
      </c>
      <c r="AB3" s="11">
        <v>11.1</v>
      </c>
      <c r="AC3" s="11">
        <v>14.1</v>
      </c>
      <c r="AD3" s="11">
        <v>10</v>
      </c>
      <c r="AE3" s="11">
        <v>9.66</v>
      </c>
      <c r="AF3" s="11">
        <v>9.5500000000000007</v>
      </c>
      <c r="AG3" s="11">
        <v>9.4499999999999993</v>
      </c>
      <c r="AH3" s="11"/>
      <c r="AI3" s="11"/>
      <c r="AM3" s="5"/>
    </row>
    <row r="4" spans="1:40" s="4" customFormat="1" x14ac:dyDescent="0.25">
      <c r="A4" s="3" t="s">
        <v>7</v>
      </c>
      <c r="B4" s="22">
        <v>34</v>
      </c>
      <c r="C4" s="22">
        <v>41</v>
      </c>
      <c r="D4" s="22">
        <v>55</v>
      </c>
      <c r="E4" s="22">
        <v>12</v>
      </c>
      <c r="F4" s="22">
        <v>25</v>
      </c>
      <c r="G4" s="22">
        <v>6</v>
      </c>
      <c r="H4" s="22">
        <v>42</v>
      </c>
      <c r="I4" s="22">
        <v>27</v>
      </c>
      <c r="J4" s="22">
        <v>29</v>
      </c>
      <c r="K4" s="22">
        <v>34</v>
      </c>
      <c r="L4" s="22">
        <v>55</v>
      </c>
      <c r="M4" s="22">
        <v>20</v>
      </c>
      <c r="N4" s="22">
        <v>60</v>
      </c>
      <c r="O4" s="22">
        <v>40</v>
      </c>
      <c r="P4" s="22">
        <v>14</v>
      </c>
      <c r="Q4" s="22">
        <v>7</v>
      </c>
      <c r="R4" s="22">
        <v>22</v>
      </c>
      <c r="S4" s="22">
        <v>16</v>
      </c>
      <c r="T4" s="22">
        <v>43</v>
      </c>
      <c r="U4" s="22">
        <v>54</v>
      </c>
      <c r="V4" s="22">
        <v>68</v>
      </c>
      <c r="W4" s="22">
        <v>40</v>
      </c>
      <c r="X4" s="22">
        <v>45</v>
      </c>
      <c r="Y4" s="22">
        <v>68</v>
      </c>
      <c r="Z4" s="22">
        <v>69</v>
      </c>
      <c r="AA4" s="22">
        <v>57</v>
      </c>
      <c r="AB4" s="22">
        <v>59</v>
      </c>
      <c r="AC4" s="22">
        <v>61</v>
      </c>
      <c r="AD4" s="22">
        <v>69</v>
      </c>
      <c r="AE4" s="22">
        <v>68</v>
      </c>
      <c r="AF4" s="22">
        <v>67</v>
      </c>
      <c r="AG4" s="22">
        <v>67</v>
      </c>
      <c r="AI4" s="15">
        <f>SUM(C4:AG4)</f>
        <v>1340</v>
      </c>
      <c r="AJ4" s="6">
        <f>AVERAGE(C4:AG4)</f>
        <v>43.225806451612904</v>
      </c>
      <c r="AK4" s="17"/>
    </row>
    <row r="5" spans="1:40" x14ac:dyDescent="0.25">
      <c r="A5" s="2" t="s">
        <v>12</v>
      </c>
      <c r="B5" s="16">
        <f t="shared" ref="B5:AG5" si="0">$A6+B6</f>
        <v>112384</v>
      </c>
      <c r="C5" s="16">
        <f t="shared" si="0"/>
        <v>112425</v>
      </c>
      <c r="D5" s="16">
        <f t="shared" si="0"/>
        <v>112480</v>
      </c>
      <c r="E5" s="16">
        <f t="shared" si="0"/>
        <v>112492</v>
      </c>
      <c r="F5" s="16">
        <f t="shared" si="0"/>
        <v>112517</v>
      </c>
      <c r="G5" s="16">
        <f t="shared" si="0"/>
        <v>112523</v>
      </c>
      <c r="H5" s="16">
        <f t="shared" si="0"/>
        <v>112565</v>
      </c>
      <c r="I5" s="16">
        <f t="shared" si="0"/>
        <v>112592</v>
      </c>
      <c r="J5" s="16">
        <f t="shared" si="0"/>
        <v>112621</v>
      </c>
      <c r="K5" s="16">
        <f t="shared" si="0"/>
        <v>112655</v>
      </c>
      <c r="L5" s="16">
        <f t="shared" si="0"/>
        <v>112710</v>
      </c>
      <c r="M5" s="16">
        <f t="shared" si="0"/>
        <v>112730</v>
      </c>
      <c r="N5" s="16">
        <f t="shared" si="0"/>
        <v>112790</v>
      </c>
      <c r="O5" s="16">
        <f t="shared" si="0"/>
        <v>112830</v>
      </c>
      <c r="P5" s="16">
        <f t="shared" si="0"/>
        <v>112844</v>
      </c>
      <c r="Q5" s="16">
        <f t="shared" si="0"/>
        <v>112851</v>
      </c>
      <c r="R5" s="16">
        <f t="shared" si="0"/>
        <v>112873</v>
      </c>
      <c r="S5" s="16">
        <f t="shared" si="0"/>
        <v>112889</v>
      </c>
      <c r="T5" s="16">
        <f t="shared" si="0"/>
        <v>112932</v>
      </c>
      <c r="U5" s="16">
        <f t="shared" si="0"/>
        <v>112986</v>
      </c>
      <c r="V5" s="16">
        <f t="shared" si="0"/>
        <v>113054</v>
      </c>
      <c r="W5" s="16">
        <f t="shared" si="0"/>
        <v>113084</v>
      </c>
      <c r="X5" s="16">
        <f t="shared" si="0"/>
        <v>113139</v>
      </c>
      <c r="Y5" s="16">
        <f t="shared" si="0"/>
        <v>113207</v>
      </c>
      <c r="Z5" s="16">
        <f t="shared" si="0"/>
        <v>113276</v>
      </c>
      <c r="AA5" s="16">
        <f t="shared" si="0"/>
        <v>113333</v>
      </c>
      <c r="AB5" s="16">
        <f t="shared" si="0"/>
        <v>113392</v>
      </c>
      <c r="AC5" s="16">
        <f t="shared" si="0"/>
        <v>113453</v>
      </c>
      <c r="AD5" s="16">
        <f t="shared" si="0"/>
        <v>113522</v>
      </c>
      <c r="AE5" s="16">
        <f t="shared" si="0"/>
        <v>113590</v>
      </c>
      <c r="AF5" s="16">
        <f t="shared" si="0"/>
        <v>113657</v>
      </c>
      <c r="AG5" s="16">
        <f t="shared" si="0"/>
        <v>113724</v>
      </c>
      <c r="AI5" s="16">
        <f>MAX(C5:AG5)-B5</f>
        <v>1340</v>
      </c>
    </row>
    <row r="6" spans="1:40" s="15" customFormat="1" x14ac:dyDescent="0.25">
      <c r="A6" s="2">
        <v>46549</v>
      </c>
      <c r="B6" s="16">
        <v>65835</v>
      </c>
      <c r="C6">
        <v>65876</v>
      </c>
      <c r="D6">
        <v>65931</v>
      </c>
      <c r="E6">
        <v>65943</v>
      </c>
      <c r="F6">
        <v>65968</v>
      </c>
      <c r="G6">
        <v>65974</v>
      </c>
      <c r="H6">
        <v>66016</v>
      </c>
      <c r="I6">
        <v>66043</v>
      </c>
      <c r="J6">
        <v>66072</v>
      </c>
      <c r="K6">
        <v>66106</v>
      </c>
      <c r="L6">
        <v>66161</v>
      </c>
      <c r="M6">
        <v>66181</v>
      </c>
      <c r="N6">
        <v>66241</v>
      </c>
      <c r="O6">
        <v>66281</v>
      </c>
      <c r="P6">
        <v>66295</v>
      </c>
      <c r="Q6">
        <v>66302</v>
      </c>
      <c r="R6">
        <v>66324</v>
      </c>
      <c r="S6">
        <v>66340</v>
      </c>
      <c r="T6">
        <v>66383</v>
      </c>
      <c r="U6">
        <v>66437</v>
      </c>
      <c r="V6">
        <v>66505</v>
      </c>
      <c r="W6">
        <v>66535</v>
      </c>
      <c r="X6">
        <v>66590</v>
      </c>
      <c r="Y6">
        <v>66658</v>
      </c>
      <c r="Z6">
        <v>66727</v>
      </c>
      <c r="AA6">
        <v>66784</v>
      </c>
      <c r="AB6">
        <v>66843</v>
      </c>
      <c r="AC6">
        <v>66904</v>
      </c>
      <c r="AD6">
        <v>66973</v>
      </c>
      <c r="AE6">
        <v>67041</v>
      </c>
      <c r="AF6">
        <v>67108</v>
      </c>
      <c r="AG6">
        <v>67175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35.19</v>
      </c>
      <c r="C8" s="11">
        <f t="shared" ref="C8:E8" si="2">C4*(1+$A$9)</f>
        <v>42.434999999999995</v>
      </c>
      <c r="D8" s="11">
        <f t="shared" si="2"/>
        <v>56.924999999999997</v>
      </c>
      <c r="E8" s="11">
        <f t="shared" si="2"/>
        <v>12.419999999999998</v>
      </c>
      <c r="F8" s="11">
        <f t="shared" ref="F8:H8" si="3">F4*(1+$A$9)</f>
        <v>25.874999999999996</v>
      </c>
      <c r="G8" s="11">
        <f t="shared" si="3"/>
        <v>6.2099999999999991</v>
      </c>
      <c r="H8" s="11">
        <f t="shared" si="3"/>
        <v>43.47</v>
      </c>
      <c r="I8" s="11">
        <f t="shared" ref="I8:J8" si="4">I4*(1+$A$9)</f>
        <v>27.944999999999997</v>
      </c>
      <c r="J8" s="11">
        <f t="shared" si="4"/>
        <v>30.014999999999997</v>
      </c>
      <c r="K8" s="11">
        <f t="shared" ref="K8:L8" si="5">K4*(1+$A$9)</f>
        <v>35.19</v>
      </c>
      <c r="L8" s="11">
        <f t="shared" si="5"/>
        <v>56.924999999999997</v>
      </c>
      <c r="M8" s="11">
        <f t="shared" ref="M8:N8" si="6">M4*(1+$A$9)</f>
        <v>20.7</v>
      </c>
      <c r="N8" s="11">
        <f t="shared" si="6"/>
        <v>62.099999999999994</v>
      </c>
      <c r="O8" s="11">
        <f t="shared" ref="O8:P8" si="7">O4*(1+$A$9)</f>
        <v>41.4</v>
      </c>
      <c r="P8" s="11">
        <f t="shared" si="7"/>
        <v>14.489999999999998</v>
      </c>
      <c r="Q8" s="11">
        <f t="shared" ref="Q8:R8" si="8">Q4*(1+$A$9)</f>
        <v>7.2449999999999992</v>
      </c>
      <c r="R8" s="11">
        <f t="shared" si="8"/>
        <v>22.77</v>
      </c>
      <c r="S8" s="11">
        <f t="shared" ref="S8:T8" si="9">S4*(1+$A$9)</f>
        <v>16.559999999999999</v>
      </c>
      <c r="T8" s="11">
        <f t="shared" si="9"/>
        <v>44.504999999999995</v>
      </c>
      <c r="U8" s="11">
        <f t="shared" ref="U8:V8" si="10">U4*(1+$A$9)</f>
        <v>55.889999999999993</v>
      </c>
      <c r="V8" s="11">
        <f t="shared" si="10"/>
        <v>70.38</v>
      </c>
      <c r="W8" s="11">
        <f t="shared" ref="W8:X8" si="11">W4*(1+$A$9)</f>
        <v>41.4</v>
      </c>
      <c r="X8" s="11">
        <f t="shared" si="11"/>
        <v>46.574999999999996</v>
      </c>
      <c r="Y8" s="11">
        <f t="shared" ref="Y8:Z8" si="12">Y4*(1+$A$9)</f>
        <v>70.38</v>
      </c>
      <c r="Z8" s="11">
        <f t="shared" si="12"/>
        <v>71.414999999999992</v>
      </c>
      <c r="AA8" s="11">
        <f t="shared" ref="AA8:AB8" si="13">AA4*(1+$A$9)</f>
        <v>58.994999999999997</v>
      </c>
      <c r="AB8" s="11">
        <f t="shared" si="13"/>
        <v>61.064999999999998</v>
      </c>
      <c r="AC8" s="11">
        <f t="shared" ref="AC8:AD8" si="14">AC4*(1+$A$9)</f>
        <v>63.134999999999998</v>
      </c>
      <c r="AD8" s="11">
        <f t="shared" si="14"/>
        <v>71.414999999999992</v>
      </c>
      <c r="AE8" s="11">
        <f t="shared" ref="AE8:AF8" si="15">AE4*(1+$A$9)</f>
        <v>70.38</v>
      </c>
      <c r="AF8" s="11">
        <f t="shared" si="15"/>
        <v>69.344999999999999</v>
      </c>
      <c r="AG8" s="11">
        <f t="shared" ref="AG8" si="16">AG4*(1+$A$9)</f>
        <v>69.344999999999999</v>
      </c>
      <c r="AI8" s="15">
        <f>SUM(C8:AG8)</f>
        <v>1386.8999999999996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AE4 F4 Y4:Z4 N4:O4">
    <cfRule type="cellIs" dxfId="1094" priority="97" stopIfTrue="1" operator="greaterThan">
      <formula>70</formula>
    </cfRule>
    <cfRule type="cellIs" dxfId="1093" priority="98" stopIfTrue="1" operator="between">
      <formula>60</formula>
      <formula>70</formula>
    </cfRule>
    <cfRule type="cellIs" dxfId="1092" priority="99" stopIfTrue="1" operator="between">
      <formula>45</formula>
      <formula>60</formula>
    </cfRule>
  </conditionalFormatting>
  <conditionalFormatting sqref="AG4">
    <cfRule type="cellIs" dxfId="1091" priority="94" stopIfTrue="1" operator="greaterThan">
      <formula>70</formula>
    </cfRule>
    <cfRule type="cellIs" dxfId="1090" priority="95" stopIfTrue="1" operator="between">
      <formula>60</formula>
      <formula>70</formula>
    </cfRule>
    <cfRule type="cellIs" dxfId="1089" priority="96" stopIfTrue="1" operator="between">
      <formula>45</formula>
      <formula>60</formula>
    </cfRule>
  </conditionalFormatting>
  <conditionalFormatting sqref="G4">
    <cfRule type="cellIs" dxfId="1088" priority="91" stopIfTrue="1" operator="greaterThan">
      <formula>70</formula>
    </cfRule>
    <cfRule type="cellIs" dxfId="1087" priority="92" stopIfTrue="1" operator="between">
      <formula>60</formula>
      <formula>70</formula>
    </cfRule>
    <cfRule type="cellIs" dxfId="1086" priority="93" stopIfTrue="1" operator="between">
      <formula>45</formula>
      <formula>60</formula>
    </cfRule>
  </conditionalFormatting>
  <conditionalFormatting sqref="U4">
    <cfRule type="cellIs" dxfId="1085" priority="85" stopIfTrue="1" operator="greaterThan">
      <formula>70</formula>
    </cfRule>
    <cfRule type="cellIs" dxfId="1084" priority="86" stopIfTrue="1" operator="between">
      <formula>60</formula>
      <formula>70</formula>
    </cfRule>
    <cfRule type="cellIs" dxfId="1083" priority="87" stopIfTrue="1" operator="between">
      <formula>45</formula>
      <formula>60</formula>
    </cfRule>
  </conditionalFormatting>
  <conditionalFormatting sqref="AA4">
    <cfRule type="cellIs" dxfId="1082" priority="82" stopIfTrue="1" operator="greaterThan">
      <formula>70</formula>
    </cfRule>
    <cfRule type="cellIs" dxfId="1081" priority="83" stopIfTrue="1" operator="between">
      <formula>60</formula>
      <formula>70</formula>
    </cfRule>
    <cfRule type="cellIs" dxfId="1080" priority="84" stopIfTrue="1" operator="between">
      <formula>45</formula>
      <formula>60</formula>
    </cfRule>
  </conditionalFormatting>
  <conditionalFormatting sqref="J4">
    <cfRule type="cellIs" dxfId="1079" priority="79" stopIfTrue="1" operator="greaterThan">
      <formula>70</formula>
    </cfRule>
    <cfRule type="cellIs" dxfId="1078" priority="80" stopIfTrue="1" operator="between">
      <formula>60</formula>
      <formula>70</formula>
    </cfRule>
    <cfRule type="cellIs" dxfId="1077" priority="81" stopIfTrue="1" operator="between">
      <formula>45</formula>
      <formula>60</formula>
    </cfRule>
  </conditionalFormatting>
  <conditionalFormatting sqref="Q4">
    <cfRule type="cellIs" dxfId="1076" priority="76" stopIfTrue="1" operator="greaterThan">
      <formula>70</formula>
    </cfRule>
    <cfRule type="cellIs" dxfId="1075" priority="77" stopIfTrue="1" operator="between">
      <formula>60</formula>
      <formula>70</formula>
    </cfRule>
    <cfRule type="cellIs" dxfId="1074" priority="78" stopIfTrue="1" operator="between">
      <formula>45</formula>
      <formula>60</formula>
    </cfRule>
  </conditionalFormatting>
  <conditionalFormatting sqref="K4">
    <cfRule type="cellIs" dxfId="1073" priority="70" stopIfTrue="1" operator="greaterThan">
      <formula>70</formula>
    </cfRule>
    <cfRule type="cellIs" dxfId="1072" priority="71" stopIfTrue="1" operator="between">
      <formula>60</formula>
      <formula>70</formula>
    </cfRule>
    <cfRule type="cellIs" dxfId="1071" priority="72" stopIfTrue="1" operator="between">
      <formula>45</formula>
      <formula>60</formula>
    </cfRule>
  </conditionalFormatting>
  <conditionalFormatting sqref="C4">
    <cfRule type="cellIs" dxfId="1070" priority="67" stopIfTrue="1" operator="greaterThan">
      <formula>70</formula>
    </cfRule>
    <cfRule type="cellIs" dxfId="1069" priority="68" stopIfTrue="1" operator="between">
      <formula>60</formula>
      <formula>70</formula>
    </cfRule>
    <cfRule type="cellIs" dxfId="1068" priority="69" stopIfTrue="1" operator="between">
      <formula>45</formula>
      <formula>60</formula>
    </cfRule>
  </conditionalFormatting>
  <conditionalFormatting sqref="H4">
    <cfRule type="cellIs" dxfId="1067" priority="64" stopIfTrue="1" operator="greaterThan">
      <formula>70</formula>
    </cfRule>
    <cfRule type="cellIs" dxfId="1066" priority="65" stopIfTrue="1" operator="between">
      <formula>60</formula>
      <formula>70</formula>
    </cfRule>
    <cfRule type="cellIs" dxfId="1065" priority="66" stopIfTrue="1" operator="between">
      <formula>45</formula>
      <formula>60</formula>
    </cfRule>
  </conditionalFormatting>
  <conditionalFormatting sqref="V4">
    <cfRule type="cellIs" dxfId="1064" priority="61" stopIfTrue="1" operator="greaterThan">
      <formula>70</formula>
    </cfRule>
    <cfRule type="cellIs" dxfId="1063" priority="62" stopIfTrue="1" operator="between">
      <formula>60</formula>
      <formula>70</formula>
    </cfRule>
    <cfRule type="cellIs" dxfId="1062" priority="63" stopIfTrue="1" operator="between">
      <formula>45</formula>
      <formula>60</formula>
    </cfRule>
  </conditionalFormatting>
  <conditionalFormatting sqref="AB4">
    <cfRule type="cellIs" dxfId="1061" priority="58" stopIfTrue="1" operator="greaterThan">
      <formula>70</formula>
    </cfRule>
    <cfRule type="cellIs" dxfId="1060" priority="59" stopIfTrue="1" operator="between">
      <formula>60</formula>
      <formula>70</formula>
    </cfRule>
    <cfRule type="cellIs" dxfId="1059" priority="60" stopIfTrue="1" operator="between">
      <formula>45</formula>
      <formula>60</formula>
    </cfRule>
  </conditionalFormatting>
  <conditionalFormatting sqref="E4">
    <cfRule type="cellIs" dxfId="1058" priority="52" stopIfTrue="1" operator="greaterThan">
      <formula>70</formula>
    </cfRule>
    <cfRule type="cellIs" dxfId="1057" priority="53" stopIfTrue="1" operator="between">
      <formula>60</formula>
      <formula>70</formula>
    </cfRule>
    <cfRule type="cellIs" dxfId="1056" priority="54" stopIfTrue="1" operator="between">
      <formula>45</formula>
      <formula>60</formula>
    </cfRule>
  </conditionalFormatting>
  <conditionalFormatting sqref="S4">
    <cfRule type="cellIs" dxfId="1055" priority="49" stopIfTrue="1" operator="greaterThan">
      <formula>70</formula>
    </cfRule>
    <cfRule type="cellIs" dxfId="1054" priority="50" stopIfTrue="1" operator="between">
      <formula>60</formula>
      <formula>70</formula>
    </cfRule>
    <cfRule type="cellIs" dxfId="1053" priority="51" stopIfTrue="1" operator="between">
      <formula>45</formula>
      <formula>60</formula>
    </cfRule>
  </conditionalFormatting>
  <conditionalFormatting sqref="I4">
    <cfRule type="cellIs" dxfId="1052" priority="46" stopIfTrue="1" operator="greaterThan">
      <formula>70</formula>
    </cfRule>
    <cfRule type="cellIs" dxfId="1051" priority="47" stopIfTrue="1" operator="between">
      <formula>60</formula>
      <formula>70</formula>
    </cfRule>
    <cfRule type="cellIs" dxfId="1050" priority="48" stopIfTrue="1" operator="between">
      <formula>45</formula>
      <formula>60</formula>
    </cfRule>
  </conditionalFormatting>
  <conditionalFormatting sqref="W4">
    <cfRule type="cellIs" dxfId="1049" priority="43" stopIfTrue="1" operator="greaterThan">
      <formula>70</formula>
    </cfRule>
    <cfRule type="cellIs" dxfId="1048" priority="44" stopIfTrue="1" operator="between">
      <formula>60</formula>
      <formula>70</formula>
    </cfRule>
    <cfRule type="cellIs" dxfId="1047" priority="45" stopIfTrue="1" operator="between">
      <formula>45</formula>
      <formula>60</formula>
    </cfRule>
  </conditionalFormatting>
  <conditionalFormatting sqref="T4">
    <cfRule type="cellIs" dxfId="1046" priority="40" stopIfTrue="1" operator="greaterThan">
      <formula>70</formula>
    </cfRule>
    <cfRule type="cellIs" dxfId="1045" priority="41" stopIfTrue="1" operator="between">
      <formula>60</formula>
      <formula>70</formula>
    </cfRule>
    <cfRule type="cellIs" dxfId="1044" priority="42" stopIfTrue="1" operator="between">
      <formula>45</formula>
      <formula>60</formula>
    </cfRule>
  </conditionalFormatting>
  <conditionalFormatting sqref="X4">
    <cfRule type="cellIs" dxfId="1043" priority="37" stopIfTrue="1" operator="greaterThan">
      <formula>70</formula>
    </cfRule>
    <cfRule type="cellIs" dxfId="1042" priority="38" stopIfTrue="1" operator="between">
      <formula>60</formula>
      <formula>70</formula>
    </cfRule>
    <cfRule type="cellIs" dxfId="1041" priority="39" stopIfTrue="1" operator="between">
      <formula>45</formula>
      <formula>60</formula>
    </cfRule>
  </conditionalFormatting>
  <conditionalFormatting sqref="L4">
    <cfRule type="cellIs" dxfId="1040" priority="34" stopIfTrue="1" operator="greaterThan">
      <formula>70</formula>
    </cfRule>
    <cfRule type="cellIs" dxfId="1039" priority="35" stopIfTrue="1" operator="between">
      <formula>60</formula>
      <formula>70</formula>
    </cfRule>
    <cfRule type="cellIs" dxfId="1038" priority="36" stopIfTrue="1" operator="between">
      <formula>45</formula>
      <formula>60</formula>
    </cfRule>
  </conditionalFormatting>
  <conditionalFormatting sqref="M4">
    <cfRule type="cellIs" dxfId="1037" priority="31" stopIfTrue="1" operator="greaterThan">
      <formula>70</formula>
    </cfRule>
    <cfRule type="cellIs" dxfId="1036" priority="32" stopIfTrue="1" operator="between">
      <formula>60</formula>
      <formula>70</formula>
    </cfRule>
    <cfRule type="cellIs" dxfId="1035" priority="33" stopIfTrue="1" operator="between">
      <formula>45</formula>
      <formula>60</formula>
    </cfRule>
  </conditionalFormatting>
  <conditionalFormatting sqref="P4">
    <cfRule type="cellIs" dxfId="1034" priority="22" stopIfTrue="1" operator="greaterThan">
      <formula>70</formula>
    </cfRule>
    <cfRule type="cellIs" dxfId="1033" priority="23" stopIfTrue="1" operator="between">
      <formula>60</formula>
      <formula>70</formula>
    </cfRule>
    <cfRule type="cellIs" dxfId="1032" priority="24" stopIfTrue="1" operator="between">
      <formula>45</formula>
      <formula>60</formula>
    </cfRule>
  </conditionalFormatting>
  <conditionalFormatting sqref="B4">
    <cfRule type="cellIs" dxfId="1031" priority="16" stopIfTrue="1" operator="greaterThan">
      <formula>70</formula>
    </cfRule>
    <cfRule type="cellIs" dxfId="1030" priority="17" stopIfTrue="1" operator="between">
      <formula>60</formula>
      <formula>70</formula>
    </cfRule>
    <cfRule type="cellIs" dxfId="1029" priority="18" stopIfTrue="1" operator="between">
      <formula>45</formula>
      <formula>60</formula>
    </cfRule>
  </conditionalFormatting>
  <conditionalFormatting sqref="D4">
    <cfRule type="cellIs" dxfId="1028" priority="13" stopIfTrue="1" operator="greaterThan">
      <formula>70</formula>
    </cfRule>
    <cfRule type="cellIs" dxfId="1027" priority="14" stopIfTrue="1" operator="between">
      <formula>60</formula>
      <formula>70</formula>
    </cfRule>
    <cfRule type="cellIs" dxfId="1026" priority="15" stopIfTrue="1" operator="between">
      <formula>45</formula>
      <formula>60</formula>
    </cfRule>
  </conditionalFormatting>
  <conditionalFormatting sqref="R4">
    <cfRule type="cellIs" dxfId="1025" priority="10" stopIfTrue="1" operator="greaterThan">
      <formula>70</formula>
    </cfRule>
    <cfRule type="cellIs" dxfId="1024" priority="11" stopIfTrue="1" operator="between">
      <formula>60</formula>
      <formula>70</formula>
    </cfRule>
    <cfRule type="cellIs" dxfId="1023" priority="12" stopIfTrue="1" operator="between">
      <formula>45</formula>
      <formula>60</formula>
    </cfRule>
  </conditionalFormatting>
  <conditionalFormatting sqref="AC4">
    <cfRule type="cellIs" dxfId="1022" priority="7" stopIfTrue="1" operator="greaterThan">
      <formula>70</formula>
    </cfRule>
    <cfRule type="cellIs" dxfId="1021" priority="8" stopIfTrue="1" operator="between">
      <formula>60</formula>
      <formula>70</formula>
    </cfRule>
    <cfRule type="cellIs" dxfId="1020" priority="9" stopIfTrue="1" operator="between">
      <formula>45</formula>
      <formula>60</formula>
    </cfRule>
  </conditionalFormatting>
  <conditionalFormatting sqref="AD4">
    <cfRule type="cellIs" dxfId="1019" priority="4" stopIfTrue="1" operator="greaterThan">
      <formula>70</formula>
    </cfRule>
    <cfRule type="cellIs" dxfId="1018" priority="5" stopIfTrue="1" operator="between">
      <formula>60</formula>
      <formula>70</formula>
    </cfRule>
    <cfRule type="cellIs" dxfId="1017" priority="6" stopIfTrue="1" operator="between">
      <formula>45</formula>
      <formula>60</formula>
    </cfRule>
  </conditionalFormatting>
  <conditionalFormatting sqref="AF4">
    <cfRule type="cellIs" dxfId="1016" priority="1" stopIfTrue="1" operator="greaterThan">
      <formula>70</formula>
    </cfRule>
    <cfRule type="cellIs" dxfId="1015" priority="2" stopIfTrue="1" operator="between">
      <formula>60</formula>
      <formula>70</formula>
    </cfRule>
    <cfRule type="cellIs" dxfId="1014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9.5500000000000007</v>
      </c>
      <c r="C3" s="11">
        <v>9.35</v>
      </c>
      <c r="D3" s="11">
        <v>9.3699999999999992</v>
      </c>
      <c r="E3" s="11">
        <v>13.5</v>
      </c>
      <c r="F3" s="11">
        <v>10.1</v>
      </c>
      <c r="G3" s="11">
        <v>10.5</v>
      </c>
      <c r="H3" s="11">
        <v>14.1</v>
      </c>
      <c r="I3" s="11">
        <v>14.5</v>
      </c>
      <c r="J3" s="11">
        <v>10.5</v>
      </c>
      <c r="K3" s="11">
        <v>11.7</v>
      </c>
      <c r="L3" s="11">
        <v>13</v>
      </c>
      <c r="M3" s="11">
        <v>11.5</v>
      </c>
      <c r="N3" s="11">
        <v>7.83</v>
      </c>
      <c r="O3" s="11">
        <v>14.2</v>
      </c>
      <c r="P3" s="11">
        <v>13.8</v>
      </c>
      <c r="Q3" s="11">
        <v>13.5</v>
      </c>
      <c r="R3" s="11">
        <v>12.7</v>
      </c>
      <c r="S3" s="11">
        <v>11.8</v>
      </c>
      <c r="T3" s="11">
        <v>14.2</v>
      </c>
      <c r="U3" s="11">
        <v>12.7</v>
      </c>
      <c r="V3" s="11">
        <v>11</v>
      </c>
      <c r="W3" s="11">
        <v>11.3</v>
      </c>
      <c r="X3" s="11">
        <v>12.1</v>
      </c>
      <c r="Y3" s="11">
        <v>10.1</v>
      </c>
      <c r="Z3" s="11">
        <v>9.73</v>
      </c>
      <c r="AA3" s="11">
        <v>10.8</v>
      </c>
      <c r="AB3" s="11">
        <v>11.7</v>
      </c>
      <c r="AC3" s="11">
        <v>11.7</v>
      </c>
      <c r="AD3" s="11">
        <v>12.3</v>
      </c>
      <c r="AE3" s="11">
        <v>8.9600000000000009</v>
      </c>
      <c r="AF3" s="11">
        <v>9.26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67</v>
      </c>
      <c r="C4" s="22">
        <v>66</v>
      </c>
      <c r="D4" s="22">
        <v>64</v>
      </c>
      <c r="E4" s="22">
        <v>28</v>
      </c>
      <c r="F4" s="22">
        <v>73</v>
      </c>
      <c r="G4" s="22">
        <v>48</v>
      </c>
      <c r="H4" s="22">
        <v>43</v>
      </c>
      <c r="I4" s="22">
        <v>38</v>
      </c>
      <c r="J4" s="22">
        <v>76</v>
      </c>
      <c r="K4" s="22">
        <v>58</v>
      </c>
      <c r="L4" s="22">
        <v>46</v>
      </c>
      <c r="M4" s="22">
        <v>56</v>
      </c>
      <c r="N4" s="22">
        <v>24</v>
      </c>
      <c r="O4" s="22">
        <v>61</v>
      </c>
      <c r="P4" s="22">
        <v>43</v>
      </c>
      <c r="Q4" s="22">
        <v>43</v>
      </c>
      <c r="R4" s="22">
        <v>58</v>
      </c>
      <c r="S4" s="22">
        <v>67</v>
      </c>
      <c r="T4" s="22">
        <v>43</v>
      </c>
      <c r="U4" s="22">
        <v>51</v>
      </c>
      <c r="V4" s="22">
        <v>67</v>
      </c>
      <c r="W4" s="22">
        <v>56</v>
      </c>
      <c r="X4" s="22">
        <v>57</v>
      </c>
      <c r="Y4" s="22">
        <v>74</v>
      </c>
      <c r="Z4" s="22">
        <v>73</v>
      </c>
      <c r="AA4" s="22">
        <v>74</v>
      </c>
      <c r="AB4" s="22">
        <v>53</v>
      </c>
      <c r="AC4" s="22">
        <v>61</v>
      </c>
      <c r="AD4" s="22">
        <v>42</v>
      </c>
      <c r="AE4" s="22">
        <v>23</v>
      </c>
      <c r="AF4" s="22">
        <v>18</v>
      </c>
      <c r="AG4" s="22"/>
      <c r="AI4" s="15">
        <f>SUM(C4:AG4)</f>
        <v>1584</v>
      </c>
      <c r="AJ4" s="6">
        <f>AVERAGE(C4:AG4)</f>
        <v>52.8</v>
      </c>
      <c r="AK4" s="17"/>
    </row>
    <row r="5" spans="1:40" x14ac:dyDescent="0.25">
      <c r="A5" s="2" t="s">
        <v>12</v>
      </c>
      <c r="B5" s="16">
        <f t="shared" ref="B5:AF5" si="0">$A6+B6</f>
        <v>113724</v>
      </c>
      <c r="C5" s="16">
        <f t="shared" si="0"/>
        <v>113790</v>
      </c>
      <c r="D5" s="16">
        <f t="shared" si="0"/>
        <v>113854</v>
      </c>
      <c r="E5" s="16">
        <f t="shared" si="0"/>
        <v>113882</v>
      </c>
      <c r="F5" s="16">
        <f t="shared" si="0"/>
        <v>113955</v>
      </c>
      <c r="G5" s="16">
        <f t="shared" si="0"/>
        <v>114003</v>
      </c>
      <c r="H5" s="16">
        <f t="shared" si="0"/>
        <v>114046</v>
      </c>
      <c r="I5" s="16">
        <f t="shared" si="0"/>
        <v>114084</v>
      </c>
      <c r="J5" s="16">
        <f t="shared" si="0"/>
        <v>114160</v>
      </c>
      <c r="K5" s="16">
        <f t="shared" si="0"/>
        <v>114218</v>
      </c>
      <c r="L5" s="16">
        <f t="shared" si="0"/>
        <v>114264</v>
      </c>
      <c r="M5" s="16">
        <f t="shared" si="0"/>
        <v>114320</v>
      </c>
      <c r="N5" s="16">
        <f t="shared" si="0"/>
        <v>114344</v>
      </c>
      <c r="O5" s="16">
        <f t="shared" si="0"/>
        <v>114405</v>
      </c>
      <c r="P5" s="16">
        <f t="shared" si="0"/>
        <v>114448</v>
      </c>
      <c r="Q5" s="16">
        <f t="shared" si="0"/>
        <v>114491</v>
      </c>
      <c r="R5" s="16">
        <f t="shared" si="0"/>
        <v>114549</v>
      </c>
      <c r="S5" s="16">
        <f t="shared" si="0"/>
        <v>114616</v>
      </c>
      <c r="T5" s="16">
        <f t="shared" si="0"/>
        <v>114659</v>
      </c>
      <c r="U5" s="16">
        <f t="shared" si="0"/>
        <v>114710</v>
      </c>
      <c r="V5" s="16">
        <f t="shared" si="0"/>
        <v>114777</v>
      </c>
      <c r="W5" s="16">
        <f t="shared" si="0"/>
        <v>114833</v>
      </c>
      <c r="X5" s="16">
        <f t="shared" si="0"/>
        <v>114890</v>
      </c>
      <c r="Y5" s="16">
        <f t="shared" si="0"/>
        <v>114964</v>
      </c>
      <c r="Z5" s="16">
        <f t="shared" si="0"/>
        <v>115037</v>
      </c>
      <c r="AA5" s="16">
        <f t="shared" si="0"/>
        <v>115111</v>
      </c>
      <c r="AB5" s="16">
        <f t="shared" si="0"/>
        <v>115164</v>
      </c>
      <c r="AC5" s="16">
        <f t="shared" si="0"/>
        <v>115225</v>
      </c>
      <c r="AD5" s="16">
        <f t="shared" si="0"/>
        <v>115267</v>
      </c>
      <c r="AE5" s="16">
        <f t="shared" si="0"/>
        <v>115290</v>
      </c>
      <c r="AF5" s="16">
        <f t="shared" si="0"/>
        <v>115308</v>
      </c>
      <c r="AG5" s="16"/>
      <c r="AI5" s="16">
        <f>MAX(C5:AG5)-B5</f>
        <v>1584</v>
      </c>
    </row>
    <row r="6" spans="1:40" s="15" customFormat="1" x14ac:dyDescent="0.25">
      <c r="A6" s="2">
        <v>46549</v>
      </c>
      <c r="B6">
        <v>67175</v>
      </c>
      <c r="C6">
        <v>67241</v>
      </c>
      <c r="D6">
        <v>67305</v>
      </c>
      <c r="E6">
        <v>67333</v>
      </c>
      <c r="F6">
        <v>67406</v>
      </c>
      <c r="G6">
        <v>67454</v>
      </c>
      <c r="H6">
        <v>67497</v>
      </c>
      <c r="I6">
        <v>67535</v>
      </c>
      <c r="J6">
        <v>67611</v>
      </c>
      <c r="K6">
        <v>67669</v>
      </c>
      <c r="L6">
        <v>67715</v>
      </c>
      <c r="M6">
        <v>67771</v>
      </c>
      <c r="N6">
        <v>67795</v>
      </c>
      <c r="O6">
        <v>67856</v>
      </c>
      <c r="P6">
        <v>67899</v>
      </c>
      <c r="Q6">
        <v>67942</v>
      </c>
      <c r="R6">
        <v>68000</v>
      </c>
      <c r="S6">
        <v>68067</v>
      </c>
      <c r="T6">
        <v>68110</v>
      </c>
      <c r="U6">
        <v>68161</v>
      </c>
      <c r="V6">
        <v>68228</v>
      </c>
      <c r="W6">
        <v>68284</v>
      </c>
      <c r="X6">
        <v>68341</v>
      </c>
      <c r="Y6">
        <v>68415</v>
      </c>
      <c r="Z6">
        <v>68488</v>
      </c>
      <c r="AA6">
        <v>68562</v>
      </c>
      <c r="AB6">
        <v>68615</v>
      </c>
      <c r="AC6">
        <v>68676</v>
      </c>
      <c r="AD6">
        <v>68718</v>
      </c>
      <c r="AE6">
        <v>68741</v>
      </c>
      <c r="AF6">
        <v>68759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69.344999999999999</v>
      </c>
      <c r="C8" s="11">
        <f t="shared" ref="C8:D8" si="2">C4*(1+$A$9)</f>
        <v>68.309999999999988</v>
      </c>
      <c r="D8" s="11">
        <f t="shared" si="2"/>
        <v>66.239999999999995</v>
      </c>
      <c r="E8" s="11">
        <f t="shared" ref="E8:F8" si="3">E4*(1+$A$9)</f>
        <v>28.979999999999997</v>
      </c>
      <c r="F8" s="11">
        <f t="shared" si="3"/>
        <v>75.554999999999993</v>
      </c>
      <c r="G8" s="11">
        <f t="shared" ref="G8:H8" si="4">G4*(1+$A$9)</f>
        <v>49.679999999999993</v>
      </c>
      <c r="H8" s="11">
        <f t="shared" si="4"/>
        <v>44.504999999999995</v>
      </c>
      <c r="I8" s="11">
        <f t="shared" ref="I8:J8" si="5">I4*(1+$A$9)</f>
        <v>39.33</v>
      </c>
      <c r="J8" s="11">
        <f t="shared" si="5"/>
        <v>78.66</v>
      </c>
      <c r="K8" s="11">
        <f t="shared" ref="K8:L8" si="6">K4*(1+$A$9)</f>
        <v>60.029999999999994</v>
      </c>
      <c r="L8" s="11">
        <f t="shared" si="6"/>
        <v>47.61</v>
      </c>
      <c r="M8" s="11">
        <f t="shared" ref="M8:N8" si="7">M4*(1+$A$9)</f>
        <v>57.959999999999994</v>
      </c>
      <c r="N8" s="11">
        <f t="shared" si="7"/>
        <v>24.839999999999996</v>
      </c>
      <c r="O8" s="11">
        <f t="shared" ref="O8:P8" si="8">O4*(1+$A$9)</f>
        <v>63.134999999999998</v>
      </c>
      <c r="P8" s="11">
        <f t="shared" si="8"/>
        <v>44.504999999999995</v>
      </c>
      <c r="Q8" s="11">
        <f t="shared" ref="Q8:R8" si="9">Q4*(1+$A$9)</f>
        <v>44.504999999999995</v>
      </c>
      <c r="R8" s="11">
        <f t="shared" si="9"/>
        <v>60.029999999999994</v>
      </c>
      <c r="S8" s="11">
        <f t="shared" ref="S8:T8" si="10">S4*(1+$A$9)</f>
        <v>69.344999999999999</v>
      </c>
      <c r="T8" s="11">
        <f t="shared" si="10"/>
        <v>44.504999999999995</v>
      </c>
      <c r="U8" s="11">
        <f t="shared" ref="U8:V8" si="11">U4*(1+$A$9)</f>
        <v>52.784999999999997</v>
      </c>
      <c r="V8" s="11">
        <f t="shared" si="11"/>
        <v>69.344999999999999</v>
      </c>
      <c r="W8" s="11">
        <f t="shared" ref="W8:X8" si="12">W4*(1+$A$9)</f>
        <v>57.959999999999994</v>
      </c>
      <c r="X8" s="11">
        <f t="shared" si="12"/>
        <v>58.994999999999997</v>
      </c>
      <c r="Y8" s="11">
        <f t="shared" ref="Y8:Z8" si="13">Y4*(1+$A$9)</f>
        <v>76.589999999999989</v>
      </c>
      <c r="Z8" s="11">
        <f t="shared" si="13"/>
        <v>75.554999999999993</v>
      </c>
      <c r="AA8" s="11">
        <f t="shared" ref="AA8:AB8" si="14">AA4*(1+$A$9)</f>
        <v>76.589999999999989</v>
      </c>
      <c r="AB8" s="11">
        <f t="shared" si="14"/>
        <v>54.854999999999997</v>
      </c>
      <c r="AC8" s="11">
        <f t="shared" ref="AC8:AD8" si="15">AC4*(1+$A$9)</f>
        <v>63.134999999999998</v>
      </c>
      <c r="AD8" s="11">
        <f t="shared" si="15"/>
        <v>43.47</v>
      </c>
      <c r="AE8" s="11">
        <f t="shared" ref="AE8:AF8" si="16">AE4*(1+$A$9)</f>
        <v>23.805</v>
      </c>
      <c r="AF8" s="11">
        <f t="shared" si="16"/>
        <v>18.63</v>
      </c>
      <c r="AG8" s="11"/>
      <c r="AI8" s="15">
        <f>SUM(C8:AG8)</f>
        <v>1639.44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F4 Y4:Z4 N4:O4">
    <cfRule type="cellIs" dxfId="1013" priority="94" stopIfTrue="1" operator="greaterThan">
      <formula>70</formula>
    </cfRule>
    <cfRule type="cellIs" dxfId="1012" priority="95" stopIfTrue="1" operator="between">
      <formula>60</formula>
      <formula>70</formula>
    </cfRule>
    <cfRule type="cellIs" dxfId="1011" priority="96" stopIfTrue="1" operator="between">
      <formula>45</formula>
      <formula>60</formula>
    </cfRule>
  </conditionalFormatting>
  <conditionalFormatting sqref="AG4">
    <cfRule type="cellIs" dxfId="1010" priority="91" stopIfTrue="1" operator="greaterThan">
      <formula>70</formula>
    </cfRule>
    <cfRule type="cellIs" dxfId="1009" priority="92" stopIfTrue="1" operator="between">
      <formula>60</formula>
      <formula>70</formula>
    </cfRule>
    <cfRule type="cellIs" dxfId="1008" priority="93" stopIfTrue="1" operator="between">
      <formula>45</formula>
      <formula>60</formula>
    </cfRule>
  </conditionalFormatting>
  <conditionalFormatting sqref="G4">
    <cfRule type="cellIs" dxfId="1007" priority="88" stopIfTrue="1" operator="greaterThan">
      <formula>70</formula>
    </cfRule>
    <cfRule type="cellIs" dxfId="1006" priority="89" stopIfTrue="1" operator="between">
      <formula>60</formula>
      <formula>70</formula>
    </cfRule>
    <cfRule type="cellIs" dxfId="1005" priority="90" stopIfTrue="1" operator="between">
      <formula>45</formula>
      <formula>60</formula>
    </cfRule>
  </conditionalFormatting>
  <conditionalFormatting sqref="U4">
    <cfRule type="cellIs" dxfId="1004" priority="85" stopIfTrue="1" operator="greaterThan">
      <formula>70</formula>
    </cfRule>
    <cfRule type="cellIs" dxfId="1003" priority="86" stopIfTrue="1" operator="between">
      <formula>60</formula>
      <formula>70</formula>
    </cfRule>
    <cfRule type="cellIs" dxfId="1002" priority="87" stopIfTrue="1" operator="between">
      <formula>45</formula>
      <formula>60</formula>
    </cfRule>
  </conditionalFormatting>
  <conditionalFormatting sqref="AA4">
    <cfRule type="cellIs" dxfId="1001" priority="82" stopIfTrue="1" operator="greaterThan">
      <formula>70</formula>
    </cfRule>
    <cfRule type="cellIs" dxfId="1000" priority="83" stopIfTrue="1" operator="between">
      <formula>60</formula>
      <formula>70</formula>
    </cfRule>
    <cfRule type="cellIs" dxfId="999" priority="84" stopIfTrue="1" operator="between">
      <formula>45</formula>
      <formula>60</formula>
    </cfRule>
  </conditionalFormatting>
  <conditionalFormatting sqref="J4">
    <cfRule type="cellIs" dxfId="998" priority="79" stopIfTrue="1" operator="greaterThan">
      <formula>70</formula>
    </cfRule>
    <cfRule type="cellIs" dxfId="997" priority="80" stopIfTrue="1" operator="between">
      <formula>60</formula>
      <formula>70</formula>
    </cfRule>
    <cfRule type="cellIs" dxfId="996" priority="81" stopIfTrue="1" operator="between">
      <formula>45</formula>
      <formula>60</formula>
    </cfRule>
  </conditionalFormatting>
  <conditionalFormatting sqref="Q4">
    <cfRule type="cellIs" dxfId="995" priority="76" stopIfTrue="1" operator="greaterThan">
      <formula>70</formula>
    </cfRule>
    <cfRule type="cellIs" dxfId="994" priority="77" stopIfTrue="1" operator="between">
      <formula>60</formula>
      <formula>70</formula>
    </cfRule>
    <cfRule type="cellIs" dxfId="993" priority="78" stopIfTrue="1" operator="between">
      <formula>45</formula>
      <formula>60</formula>
    </cfRule>
  </conditionalFormatting>
  <conditionalFormatting sqref="K4">
    <cfRule type="cellIs" dxfId="992" priority="73" stopIfTrue="1" operator="greaterThan">
      <formula>70</formula>
    </cfRule>
    <cfRule type="cellIs" dxfId="991" priority="74" stopIfTrue="1" operator="between">
      <formula>60</formula>
      <formula>70</formula>
    </cfRule>
    <cfRule type="cellIs" dxfId="990" priority="75" stopIfTrue="1" operator="between">
      <formula>45</formula>
      <formula>60</formula>
    </cfRule>
  </conditionalFormatting>
  <conditionalFormatting sqref="C4">
    <cfRule type="cellIs" dxfId="989" priority="70" stopIfTrue="1" operator="greaterThan">
      <formula>70</formula>
    </cfRule>
    <cfRule type="cellIs" dxfId="988" priority="71" stopIfTrue="1" operator="between">
      <formula>60</formula>
      <formula>70</formula>
    </cfRule>
    <cfRule type="cellIs" dxfId="987" priority="72" stopIfTrue="1" operator="between">
      <formula>45</formula>
      <formula>60</formula>
    </cfRule>
  </conditionalFormatting>
  <conditionalFormatting sqref="H4">
    <cfRule type="cellIs" dxfId="986" priority="67" stopIfTrue="1" operator="greaterThan">
      <formula>70</formula>
    </cfRule>
    <cfRule type="cellIs" dxfId="985" priority="68" stopIfTrue="1" operator="between">
      <formula>60</formula>
      <formula>70</formula>
    </cfRule>
    <cfRule type="cellIs" dxfId="984" priority="69" stopIfTrue="1" operator="between">
      <formula>45</formula>
      <formula>60</formula>
    </cfRule>
  </conditionalFormatting>
  <conditionalFormatting sqref="V4">
    <cfRule type="cellIs" dxfId="983" priority="64" stopIfTrue="1" operator="greaterThan">
      <formula>70</formula>
    </cfRule>
    <cfRule type="cellIs" dxfId="982" priority="65" stopIfTrue="1" operator="between">
      <formula>60</formula>
      <formula>70</formula>
    </cfRule>
    <cfRule type="cellIs" dxfId="981" priority="66" stopIfTrue="1" operator="between">
      <formula>45</formula>
      <formula>60</formula>
    </cfRule>
  </conditionalFormatting>
  <conditionalFormatting sqref="E4">
    <cfRule type="cellIs" dxfId="980" priority="58" stopIfTrue="1" operator="greaterThan">
      <formula>70</formula>
    </cfRule>
    <cfRule type="cellIs" dxfId="979" priority="59" stopIfTrue="1" operator="between">
      <formula>60</formula>
      <formula>70</formula>
    </cfRule>
    <cfRule type="cellIs" dxfId="978" priority="60" stopIfTrue="1" operator="between">
      <formula>45</formula>
      <formula>60</formula>
    </cfRule>
  </conditionalFormatting>
  <conditionalFormatting sqref="S4">
    <cfRule type="cellIs" dxfId="977" priority="55" stopIfTrue="1" operator="greaterThan">
      <formula>70</formula>
    </cfRule>
    <cfRule type="cellIs" dxfId="976" priority="56" stopIfTrue="1" operator="between">
      <formula>60</formula>
      <formula>70</formula>
    </cfRule>
    <cfRule type="cellIs" dxfId="975" priority="57" stopIfTrue="1" operator="between">
      <formula>45</formula>
      <formula>60</formula>
    </cfRule>
  </conditionalFormatting>
  <conditionalFormatting sqref="I4">
    <cfRule type="cellIs" dxfId="974" priority="52" stopIfTrue="1" operator="greaterThan">
      <formula>70</formula>
    </cfRule>
    <cfRule type="cellIs" dxfId="973" priority="53" stopIfTrue="1" operator="between">
      <formula>60</formula>
      <formula>70</formula>
    </cfRule>
    <cfRule type="cellIs" dxfId="972" priority="54" stopIfTrue="1" operator="between">
      <formula>45</formula>
      <formula>60</formula>
    </cfRule>
  </conditionalFormatting>
  <conditionalFormatting sqref="W4">
    <cfRule type="cellIs" dxfId="971" priority="49" stopIfTrue="1" operator="greaterThan">
      <formula>70</formula>
    </cfRule>
    <cfRule type="cellIs" dxfId="970" priority="50" stopIfTrue="1" operator="between">
      <formula>60</formula>
      <formula>70</formula>
    </cfRule>
    <cfRule type="cellIs" dxfId="969" priority="51" stopIfTrue="1" operator="between">
      <formula>45</formula>
      <formula>60</formula>
    </cfRule>
  </conditionalFormatting>
  <conditionalFormatting sqref="T4">
    <cfRule type="cellIs" dxfId="968" priority="46" stopIfTrue="1" operator="greaterThan">
      <formula>70</formula>
    </cfRule>
    <cfRule type="cellIs" dxfId="967" priority="47" stopIfTrue="1" operator="between">
      <formula>60</formula>
      <formula>70</formula>
    </cfRule>
    <cfRule type="cellIs" dxfId="966" priority="48" stopIfTrue="1" operator="between">
      <formula>45</formula>
      <formula>60</formula>
    </cfRule>
  </conditionalFormatting>
  <conditionalFormatting sqref="X4">
    <cfRule type="cellIs" dxfId="965" priority="43" stopIfTrue="1" operator="greaterThan">
      <formula>70</formula>
    </cfRule>
    <cfRule type="cellIs" dxfId="964" priority="44" stopIfTrue="1" operator="between">
      <formula>60</formula>
      <formula>70</formula>
    </cfRule>
    <cfRule type="cellIs" dxfId="963" priority="45" stopIfTrue="1" operator="between">
      <formula>45</formula>
      <formula>60</formula>
    </cfRule>
  </conditionalFormatting>
  <conditionalFormatting sqref="L4">
    <cfRule type="cellIs" dxfId="962" priority="40" stopIfTrue="1" operator="greaterThan">
      <formula>70</formula>
    </cfRule>
    <cfRule type="cellIs" dxfId="961" priority="41" stopIfTrue="1" operator="between">
      <formula>60</formula>
      <formula>70</formula>
    </cfRule>
    <cfRule type="cellIs" dxfId="960" priority="42" stopIfTrue="1" operator="between">
      <formula>45</formula>
      <formula>60</formula>
    </cfRule>
  </conditionalFormatting>
  <conditionalFormatting sqref="M4">
    <cfRule type="cellIs" dxfId="959" priority="37" stopIfTrue="1" operator="greaterThan">
      <formula>70</formula>
    </cfRule>
    <cfRule type="cellIs" dxfId="958" priority="38" stopIfTrue="1" operator="between">
      <formula>60</formula>
      <formula>70</formula>
    </cfRule>
    <cfRule type="cellIs" dxfId="957" priority="39" stopIfTrue="1" operator="between">
      <formula>45</formula>
      <formula>60</formula>
    </cfRule>
  </conditionalFormatting>
  <conditionalFormatting sqref="R4">
    <cfRule type="cellIs" dxfId="956" priority="25" stopIfTrue="1" operator="greaterThan">
      <formula>70</formula>
    </cfRule>
    <cfRule type="cellIs" dxfId="955" priority="26" stopIfTrue="1" operator="between">
      <formula>60</formula>
      <formula>70</formula>
    </cfRule>
    <cfRule type="cellIs" dxfId="954" priority="27" stopIfTrue="1" operator="between">
      <formula>45</formula>
      <formula>60</formula>
    </cfRule>
  </conditionalFormatting>
  <conditionalFormatting sqref="AC4">
    <cfRule type="cellIs" dxfId="953" priority="22" stopIfTrue="1" operator="greaterThan">
      <formula>70</formula>
    </cfRule>
    <cfRule type="cellIs" dxfId="952" priority="23" stopIfTrue="1" operator="between">
      <formula>60</formula>
      <formula>70</formula>
    </cfRule>
    <cfRule type="cellIs" dxfId="951" priority="24" stopIfTrue="1" operator="between">
      <formula>45</formula>
      <formula>60</formula>
    </cfRule>
  </conditionalFormatting>
  <conditionalFormatting sqref="AD4">
    <cfRule type="cellIs" dxfId="950" priority="19" stopIfTrue="1" operator="greaterThan">
      <formula>70</formula>
    </cfRule>
    <cfRule type="cellIs" dxfId="949" priority="20" stopIfTrue="1" operator="between">
      <formula>60</formula>
      <formula>70</formula>
    </cfRule>
    <cfRule type="cellIs" dxfId="948" priority="21" stopIfTrue="1" operator="between">
      <formula>45</formula>
      <formula>60</formula>
    </cfRule>
  </conditionalFormatting>
  <conditionalFormatting sqref="AF4">
    <cfRule type="cellIs" dxfId="947" priority="16" stopIfTrue="1" operator="greaterThan">
      <formula>70</formula>
    </cfRule>
    <cfRule type="cellIs" dxfId="946" priority="17" stopIfTrue="1" operator="between">
      <formula>60</formula>
      <formula>70</formula>
    </cfRule>
    <cfRule type="cellIs" dxfId="945" priority="18" stopIfTrue="1" operator="between">
      <formula>45</formula>
      <formula>60</formula>
    </cfRule>
  </conditionalFormatting>
  <conditionalFormatting sqref="B4">
    <cfRule type="cellIs" dxfId="944" priority="13" stopIfTrue="1" operator="greaterThan">
      <formula>70</formula>
    </cfRule>
    <cfRule type="cellIs" dxfId="943" priority="14" stopIfTrue="1" operator="between">
      <formula>60</formula>
      <formula>70</formula>
    </cfRule>
    <cfRule type="cellIs" dxfId="942" priority="15" stopIfTrue="1" operator="between">
      <formula>45</formula>
      <formula>60</formula>
    </cfRule>
  </conditionalFormatting>
  <conditionalFormatting sqref="D4">
    <cfRule type="cellIs" dxfId="941" priority="10" stopIfTrue="1" operator="greaterThan">
      <formula>70</formula>
    </cfRule>
    <cfRule type="cellIs" dxfId="940" priority="11" stopIfTrue="1" operator="between">
      <formula>60</formula>
      <formula>70</formula>
    </cfRule>
    <cfRule type="cellIs" dxfId="939" priority="12" stopIfTrue="1" operator="between">
      <formula>45</formula>
      <formula>60</formula>
    </cfRule>
  </conditionalFormatting>
  <conditionalFormatting sqref="P4">
    <cfRule type="cellIs" dxfId="938" priority="7" stopIfTrue="1" operator="greaterThan">
      <formula>70</formula>
    </cfRule>
    <cfRule type="cellIs" dxfId="937" priority="8" stopIfTrue="1" operator="between">
      <formula>60</formula>
      <formula>70</formula>
    </cfRule>
    <cfRule type="cellIs" dxfId="936" priority="9" stopIfTrue="1" operator="between">
      <formula>45</formula>
      <formula>60</formula>
    </cfRule>
  </conditionalFormatting>
  <conditionalFormatting sqref="AB4">
    <cfRule type="cellIs" dxfId="935" priority="4" stopIfTrue="1" operator="greaterThan">
      <formula>70</formula>
    </cfRule>
    <cfRule type="cellIs" dxfId="934" priority="5" stopIfTrue="1" operator="between">
      <formula>60</formula>
      <formula>70</formula>
    </cfRule>
    <cfRule type="cellIs" dxfId="933" priority="6" stopIfTrue="1" operator="between">
      <formula>45</formula>
      <formula>60</formula>
    </cfRule>
  </conditionalFormatting>
  <conditionalFormatting sqref="AE4">
    <cfRule type="cellIs" dxfId="932" priority="1" stopIfTrue="1" operator="greaterThan">
      <formula>70</formula>
    </cfRule>
    <cfRule type="cellIs" dxfId="931" priority="2" stopIfTrue="1" operator="between">
      <formula>60</formula>
      <formula>70</formula>
    </cfRule>
    <cfRule type="cellIs" dxfId="93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9.26</v>
      </c>
      <c r="C3" s="11">
        <v>2.93</v>
      </c>
      <c r="D3" s="11">
        <v>13.8</v>
      </c>
      <c r="E3" s="11">
        <v>11.8</v>
      </c>
      <c r="F3" s="11">
        <v>10.199999999999999</v>
      </c>
      <c r="G3" s="11">
        <v>14.7</v>
      </c>
      <c r="H3" s="11">
        <v>3.38</v>
      </c>
      <c r="I3" s="11">
        <v>13.1</v>
      </c>
      <c r="J3" s="11">
        <v>10.4</v>
      </c>
      <c r="K3" s="11">
        <v>10.5</v>
      </c>
      <c r="L3" s="11">
        <v>7.67</v>
      </c>
      <c r="M3" s="11">
        <v>4.34</v>
      </c>
      <c r="N3" s="11">
        <v>11.2</v>
      </c>
      <c r="O3" s="11">
        <v>6.96</v>
      </c>
      <c r="P3" s="11">
        <v>13.4</v>
      </c>
      <c r="Q3" s="11">
        <v>8.32</v>
      </c>
      <c r="R3" s="11">
        <v>14.7</v>
      </c>
      <c r="S3" s="11">
        <v>14.5</v>
      </c>
      <c r="T3" s="11">
        <v>12.2</v>
      </c>
      <c r="U3" s="11">
        <v>14.4</v>
      </c>
      <c r="V3" s="11">
        <v>14.6</v>
      </c>
      <c r="W3" s="11">
        <v>11.8</v>
      </c>
      <c r="X3" s="11">
        <v>13.3</v>
      </c>
      <c r="Y3" s="11">
        <v>14.6</v>
      </c>
      <c r="Z3" s="11">
        <v>6.32</v>
      </c>
      <c r="AA3" s="11">
        <v>14.4</v>
      </c>
      <c r="AB3" s="11">
        <v>13.4</v>
      </c>
      <c r="AC3" s="11">
        <v>14</v>
      </c>
      <c r="AD3" s="11">
        <v>9.65</v>
      </c>
      <c r="AE3" s="11">
        <v>12.5</v>
      </c>
      <c r="AF3" s="11">
        <v>9.99</v>
      </c>
      <c r="AG3" s="11">
        <v>11.6</v>
      </c>
      <c r="AH3" s="11"/>
      <c r="AI3" s="11"/>
      <c r="AM3" s="5"/>
    </row>
    <row r="4" spans="1:40" s="4" customFormat="1" x14ac:dyDescent="0.25">
      <c r="A4" s="3" t="s">
        <v>7</v>
      </c>
      <c r="B4" s="22">
        <v>18</v>
      </c>
      <c r="C4" s="22">
        <v>13</v>
      </c>
      <c r="D4" s="22">
        <v>34</v>
      </c>
      <c r="E4" s="22">
        <v>75</v>
      </c>
      <c r="F4" s="22">
        <v>46</v>
      </c>
      <c r="G4" s="22">
        <v>22</v>
      </c>
      <c r="H4" s="22">
        <v>13</v>
      </c>
      <c r="I4" s="22">
        <v>17</v>
      </c>
      <c r="J4" s="22">
        <v>72</v>
      </c>
      <c r="K4" s="22">
        <v>69</v>
      </c>
      <c r="L4" s="22">
        <v>13</v>
      </c>
      <c r="M4" s="22">
        <v>7</v>
      </c>
      <c r="N4" s="22">
        <v>39</v>
      </c>
      <c r="O4" s="22">
        <v>23</v>
      </c>
      <c r="P4" s="22">
        <v>50</v>
      </c>
      <c r="Q4" s="22">
        <v>21</v>
      </c>
      <c r="R4" s="22">
        <v>19</v>
      </c>
      <c r="S4" s="22">
        <v>47</v>
      </c>
      <c r="T4" s="22">
        <v>54</v>
      </c>
      <c r="U4" s="22">
        <v>34</v>
      </c>
      <c r="V4" s="22">
        <v>52</v>
      </c>
      <c r="W4" s="22">
        <v>15</v>
      </c>
      <c r="X4" s="22">
        <v>67</v>
      </c>
      <c r="Y4" s="22">
        <v>65</v>
      </c>
      <c r="Z4" s="22">
        <v>14</v>
      </c>
      <c r="AA4" s="22">
        <v>64</v>
      </c>
      <c r="AB4" s="22">
        <v>40</v>
      </c>
      <c r="AC4" s="22">
        <v>42</v>
      </c>
      <c r="AD4" s="22">
        <v>75</v>
      </c>
      <c r="AE4" s="22">
        <v>68</v>
      </c>
      <c r="AF4" s="22">
        <v>77</v>
      </c>
      <c r="AG4" s="22">
        <v>72</v>
      </c>
      <c r="AI4" s="15">
        <f>SUM(C4:AG4)</f>
        <v>1319</v>
      </c>
      <c r="AJ4" s="6">
        <f>AVERAGE(C4:AG4)</f>
        <v>42.548387096774192</v>
      </c>
      <c r="AK4" s="17"/>
    </row>
    <row r="5" spans="1:40" x14ac:dyDescent="0.25">
      <c r="A5" s="2" t="s">
        <v>12</v>
      </c>
      <c r="B5" s="16">
        <f t="shared" ref="B5:AG5" si="0">$A6+B6</f>
        <v>115308</v>
      </c>
      <c r="C5" s="16">
        <f t="shared" si="0"/>
        <v>115321</v>
      </c>
      <c r="D5" s="16">
        <f t="shared" si="0"/>
        <v>115355</v>
      </c>
      <c r="E5" s="16">
        <f t="shared" si="0"/>
        <v>115430</v>
      </c>
      <c r="F5" s="16">
        <f t="shared" si="0"/>
        <v>115476</v>
      </c>
      <c r="G5" s="16">
        <f t="shared" si="0"/>
        <v>115498</v>
      </c>
      <c r="H5" s="16">
        <f t="shared" si="0"/>
        <v>115511</v>
      </c>
      <c r="I5" s="16">
        <f t="shared" si="0"/>
        <v>115528</v>
      </c>
      <c r="J5" s="16">
        <f t="shared" si="0"/>
        <v>115600</v>
      </c>
      <c r="K5" s="16">
        <f t="shared" si="0"/>
        <v>115669</v>
      </c>
      <c r="L5" s="16">
        <f t="shared" si="0"/>
        <v>115682</v>
      </c>
      <c r="M5" s="16">
        <f t="shared" si="0"/>
        <v>115689</v>
      </c>
      <c r="N5" s="16">
        <f t="shared" si="0"/>
        <v>115728</v>
      </c>
      <c r="O5" s="16">
        <f t="shared" si="0"/>
        <v>115751</v>
      </c>
      <c r="P5" s="16">
        <f t="shared" si="0"/>
        <v>115801</v>
      </c>
      <c r="Q5" s="16">
        <f t="shared" si="0"/>
        <v>115822</v>
      </c>
      <c r="R5" s="16">
        <f t="shared" si="0"/>
        <v>115841</v>
      </c>
      <c r="S5" s="16">
        <f t="shared" si="0"/>
        <v>115888</v>
      </c>
      <c r="T5" s="16">
        <f t="shared" si="0"/>
        <v>115942</v>
      </c>
      <c r="U5" s="16">
        <f t="shared" si="0"/>
        <v>115976</v>
      </c>
      <c r="V5" s="16">
        <f t="shared" si="0"/>
        <v>116028</v>
      </c>
      <c r="W5" s="16">
        <f t="shared" si="0"/>
        <v>116043</v>
      </c>
      <c r="X5" s="16">
        <f t="shared" si="0"/>
        <v>116110</v>
      </c>
      <c r="Y5" s="16">
        <f t="shared" si="0"/>
        <v>116175</v>
      </c>
      <c r="Z5" s="16">
        <f t="shared" si="0"/>
        <v>116189</v>
      </c>
      <c r="AA5" s="16">
        <f t="shared" si="0"/>
        <v>116253</v>
      </c>
      <c r="AB5" s="16">
        <f t="shared" si="0"/>
        <v>116293</v>
      </c>
      <c r="AC5" s="16">
        <f t="shared" si="0"/>
        <v>116335</v>
      </c>
      <c r="AD5" s="16">
        <f t="shared" si="0"/>
        <v>116410</v>
      </c>
      <c r="AE5" s="16">
        <f t="shared" si="0"/>
        <v>116478</v>
      </c>
      <c r="AF5" s="16">
        <f t="shared" si="0"/>
        <v>116555</v>
      </c>
      <c r="AG5" s="16">
        <f t="shared" si="0"/>
        <v>116627</v>
      </c>
      <c r="AI5" s="16">
        <f>MAX(C5:AG5)-B5</f>
        <v>1319</v>
      </c>
    </row>
    <row r="6" spans="1:40" s="15" customFormat="1" x14ac:dyDescent="0.25">
      <c r="A6" s="2">
        <v>46549</v>
      </c>
      <c r="B6">
        <v>68759</v>
      </c>
      <c r="C6">
        <v>68772</v>
      </c>
      <c r="D6">
        <v>68806</v>
      </c>
      <c r="E6">
        <v>68881</v>
      </c>
      <c r="F6">
        <v>68927</v>
      </c>
      <c r="G6">
        <v>68949</v>
      </c>
      <c r="H6">
        <v>68962</v>
      </c>
      <c r="I6">
        <v>68979</v>
      </c>
      <c r="J6">
        <v>69051</v>
      </c>
      <c r="K6">
        <v>69120</v>
      </c>
      <c r="L6">
        <v>69133</v>
      </c>
      <c r="M6">
        <v>69140</v>
      </c>
      <c r="N6">
        <v>69179</v>
      </c>
      <c r="O6">
        <v>69202</v>
      </c>
      <c r="P6">
        <v>69252</v>
      </c>
      <c r="Q6">
        <v>69273</v>
      </c>
      <c r="R6">
        <v>69292</v>
      </c>
      <c r="S6">
        <v>69339</v>
      </c>
      <c r="T6">
        <v>69393</v>
      </c>
      <c r="U6">
        <v>69427</v>
      </c>
      <c r="V6">
        <v>69479</v>
      </c>
      <c r="W6">
        <v>69494</v>
      </c>
      <c r="X6">
        <v>69561</v>
      </c>
      <c r="Y6">
        <v>69626</v>
      </c>
      <c r="Z6">
        <v>69640</v>
      </c>
      <c r="AA6">
        <v>69704</v>
      </c>
      <c r="AB6">
        <v>69744</v>
      </c>
      <c r="AC6">
        <v>69786</v>
      </c>
      <c r="AD6">
        <v>69861</v>
      </c>
      <c r="AE6">
        <v>69929</v>
      </c>
      <c r="AF6">
        <v>70006</v>
      </c>
      <c r="AG6">
        <v>70078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18.63</v>
      </c>
      <c r="C8" s="11">
        <f t="shared" ref="C8:D8" si="2">C4*(1+$A$9)</f>
        <v>13.454999999999998</v>
      </c>
      <c r="D8" s="11">
        <f t="shared" si="2"/>
        <v>35.19</v>
      </c>
      <c r="E8" s="11">
        <f t="shared" ref="E8:F8" si="3">E4*(1+$A$9)</f>
        <v>77.625</v>
      </c>
      <c r="F8" s="11">
        <f t="shared" si="3"/>
        <v>47.61</v>
      </c>
      <c r="G8" s="11">
        <f t="shared" ref="G8:H8" si="4">G4*(1+$A$9)</f>
        <v>22.77</v>
      </c>
      <c r="H8" s="11">
        <f t="shared" si="4"/>
        <v>13.454999999999998</v>
      </c>
      <c r="I8" s="11">
        <f t="shared" ref="I8:J8" si="5">I4*(1+$A$9)</f>
        <v>17.594999999999999</v>
      </c>
      <c r="J8" s="11">
        <f t="shared" si="5"/>
        <v>74.52</v>
      </c>
      <c r="K8" s="11">
        <f t="shared" ref="K8:L8" si="6">K4*(1+$A$9)</f>
        <v>71.414999999999992</v>
      </c>
      <c r="L8" s="11">
        <f t="shared" si="6"/>
        <v>13.454999999999998</v>
      </c>
      <c r="M8" s="11">
        <f t="shared" ref="M8:N8" si="7">M4*(1+$A$9)</f>
        <v>7.2449999999999992</v>
      </c>
      <c r="N8" s="11">
        <f t="shared" si="7"/>
        <v>40.364999999999995</v>
      </c>
      <c r="O8" s="11">
        <f t="shared" ref="O8:P8" si="8">O4*(1+$A$9)</f>
        <v>23.805</v>
      </c>
      <c r="P8" s="11">
        <f t="shared" si="8"/>
        <v>51.749999999999993</v>
      </c>
      <c r="Q8" s="11">
        <f t="shared" ref="Q8:R8" si="9">Q4*(1+$A$9)</f>
        <v>21.734999999999999</v>
      </c>
      <c r="R8" s="11">
        <f t="shared" si="9"/>
        <v>19.664999999999999</v>
      </c>
      <c r="S8" s="11">
        <f t="shared" ref="S8:T8" si="10">S4*(1+$A$9)</f>
        <v>48.644999999999996</v>
      </c>
      <c r="T8" s="11">
        <f t="shared" si="10"/>
        <v>55.889999999999993</v>
      </c>
      <c r="U8" s="11">
        <f t="shared" ref="U8:V8" si="11">U4*(1+$A$9)</f>
        <v>35.19</v>
      </c>
      <c r="V8" s="11">
        <f t="shared" si="11"/>
        <v>53.819999999999993</v>
      </c>
      <c r="W8" s="11">
        <f t="shared" ref="W8:X8" si="12">W4*(1+$A$9)</f>
        <v>15.524999999999999</v>
      </c>
      <c r="X8" s="11">
        <f t="shared" si="12"/>
        <v>69.344999999999999</v>
      </c>
      <c r="Y8" s="11">
        <f t="shared" ref="Y8:Z8" si="13">Y4*(1+$A$9)</f>
        <v>67.274999999999991</v>
      </c>
      <c r="Z8" s="11">
        <f t="shared" si="13"/>
        <v>14.489999999999998</v>
      </c>
      <c r="AA8" s="11">
        <f t="shared" ref="AA8:AB8" si="14">AA4*(1+$A$9)</f>
        <v>66.239999999999995</v>
      </c>
      <c r="AB8" s="11">
        <f t="shared" si="14"/>
        <v>41.4</v>
      </c>
      <c r="AC8" s="11">
        <f t="shared" ref="AC8:AD8" si="15">AC4*(1+$A$9)</f>
        <v>43.47</v>
      </c>
      <c r="AD8" s="11">
        <f t="shared" si="15"/>
        <v>77.625</v>
      </c>
      <c r="AE8" s="11">
        <f t="shared" ref="AE8:AF8" si="16">AE4*(1+$A$9)</f>
        <v>70.38</v>
      </c>
      <c r="AF8" s="11">
        <f t="shared" si="16"/>
        <v>79.694999999999993</v>
      </c>
      <c r="AG8" s="11">
        <f t="shared" ref="AG8" si="17">AG4*(1+$A$9)</f>
        <v>74.52</v>
      </c>
      <c r="AI8" s="15">
        <f>SUM(C8:AG8)</f>
        <v>1365.1649999999997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F4 Y4:Z4 N4:O4">
    <cfRule type="cellIs" dxfId="929" priority="88" stopIfTrue="1" operator="greaterThan">
      <formula>70</formula>
    </cfRule>
    <cfRule type="cellIs" dxfId="928" priority="89" stopIfTrue="1" operator="between">
      <formula>60</formula>
      <formula>70</formula>
    </cfRule>
    <cfRule type="cellIs" dxfId="927" priority="90" stopIfTrue="1" operator="between">
      <formula>45</formula>
      <formula>60</formula>
    </cfRule>
  </conditionalFormatting>
  <conditionalFormatting sqref="AG4">
    <cfRule type="cellIs" dxfId="926" priority="85" stopIfTrue="1" operator="greaterThan">
      <formula>70</formula>
    </cfRule>
    <cfRule type="cellIs" dxfId="925" priority="86" stopIfTrue="1" operator="between">
      <formula>60</formula>
      <formula>70</formula>
    </cfRule>
    <cfRule type="cellIs" dxfId="924" priority="87" stopIfTrue="1" operator="between">
      <formula>45</formula>
      <formula>60</formula>
    </cfRule>
  </conditionalFormatting>
  <conditionalFormatting sqref="G4">
    <cfRule type="cellIs" dxfId="923" priority="82" stopIfTrue="1" operator="greaterThan">
      <formula>70</formula>
    </cfRule>
    <cfRule type="cellIs" dxfId="922" priority="83" stopIfTrue="1" operator="between">
      <formula>60</formula>
      <formula>70</formula>
    </cfRule>
    <cfRule type="cellIs" dxfId="921" priority="84" stopIfTrue="1" operator="between">
      <formula>45</formula>
      <formula>60</formula>
    </cfRule>
  </conditionalFormatting>
  <conditionalFormatting sqref="U4">
    <cfRule type="cellIs" dxfId="920" priority="79" stopIfTrue="1" operator="greaterThan">
      <formula>70</formula>
    </cfRule>
    <cfRule type="cellIs" dxfId="919" priority="80" stopIfTrue="1" operator="between">
      <formula>60</formula>
      <formula>70</formula>
    </cfRule>
    <cfRule type="cellIs" dxfId="918" priority="81" stopIfTrue="1" operator="between">
      <formula>45</formula>
      <formula>60</formula>
    </cfRule>
  </conditionalFormatting>
  <conditionalFormatting sqref="AA4">
    <cfRule type="cellIs" dxfId="917" priority="76" stopIfTrue="1" operator="greaterThan">
      <formula>70</formula>
    </cfRule>
    <cfRule type="cellIs" dxfId="916" priority="77" stopIfTrue="1" operator="between">
      <formula>60</formula>
      <formula>70</formula>
    </cfRule>
    <cfRule type="cellIs" dxfId="915" priority="78" stopIfTrue="1" operator="between">
      <formula>45</formula>
      <formula>60</formula>
    </cfRule>
  </conditionalFormatting>
  <conditionalFormatting sqref="J4">
    <cfRule type="cellIs" dxfId="914" priority="73" stopIfTrue="1" operator="greaterThan">
      <formula>70</formula>
    </cfRule>
    <cfRule type="cellIs" dxfId="913" priority="74" stopIfTrue="1" operator="between">
      <formula>60</formula>
      <formula>70</formula>
    </cfRule>
    <cfRule type="cellIs" dxfId="912" priority="75" stopIfTrue="1" operator="between">
      <formula>45</formula>
      <formula>60</formula>
    </cfRule>
  </conditionalFormatting>
  <conditionalFormatting sqref="Q4">
    <cfRule type="cellIs" dxfId="911" priority="70" stopIfTrue="1" operator="greaterThan">
      <formula>70</formula>
    </cfRule>
    <cfRule type="cellIs" dxfId="910" priority="71" stopIfTrue="1" operator="between">
      <formula>60</formula>
      <formula>70</formula>
    </cfRule>
    <cfRule type="cellIs" dxfId="909" priority="72" stopIfTrue="1" operator="between">
      <formula>45</formula>
      <formula>60</formula>
    </cfRule>
  </conditionalFormatting>
  <conditionalFormatting sqref="K4">
    <cfRule type="cellIs" dxfId="908" priority="67" stopIfTrue="1" operator="greaterThan">
      <formula>70</formula>
    </cfRule>
    <cfRule type="cellIs" dxfId="907" priority="68" stopIfTrue="1" operator="between">
      <formula>60</formula>
      <formula>70</formula>
    </cfRule>
    <cfRule type="cellIs" dxfId="906" priority="69" stopIfTrue="1" operator="between">
      <formula>45</formula>
      <formula>60</formula>
    </cfRule>
  </conditionalFormatting>
  <conditionalFormatting sqref="C4">
    <cfRule type="cellIs" dxfId="905" priority="64" stopIfTrue="1" operator="greaterThan">
      <formula>70</formula>
    </cfRule>
    <cfRule type="cellIs" dxfId="904" priority="65" stopIfTrue="1" operator="between">
      <formula>60</formula>
      <formula>70</formula>
    </cfRule>
    <cfRule type="cellIs" dxfId="903" priority="66" stopIfTrue="1" operator="between">
      <formula>45</formula>
      <formula>60</formula>
    </cfRule>
  </conditionalFormatting>
  <conditionalFormatting sqref="H4">
    <cfRule type="cellIs" dxfId="902" priority="61" stopIfTrue="1" operator="greaterThan">
      <formula>70</formula>
    </cfRule>
    <cfRule type="cellIs" dxfId="901" priority="62" stopIfTrue="1" operator="between">
      <formula>60</formula>
      <formula>70</formula>
    </cfRule>
    <cfRule type="cellIs" dxfId="900" priority="63" stopIfTrue="1" operator="between">
      <formula>45</formula>
      <formula>60</formula>
    </cfRule>
  </conditionalFormatting>
  <conditionalFormatting sqref="V4">
    <cfRule type="cellIs" dxfId="899" priority="58" stopIfTrue="1" operator="greaterThan">
      <formula>70</formula>
    </cfRule>
    <cfRule type="cellIs" dxfId="898" priority="59" stopIfTrue="1" operator="between">
      <formula>60</formula>
      <formula>70</formula>
    </cfRule>
    <cfRule type="cellIs" dxfId="897" priority="60" stopIfTrue="1" operator="between">
      <formula>45</formula>
      <formula>60</formula>
    </cfRule>
  </conditionalFormatting>
  <conditionalFormatting sqref="E4">
    <cfRule type="cellIs" dxfId="896" priority="55" stopIfTrue="1" operator="greaterThan">
      <formula>70</formula>
    </cfRule>
    <cfRule type="cellIs" dxfId="895" priority="56" stopIfTrue="1" operator="between">
      <formula>60</formula>
      <formula>70</formula>
    </cfRule>
    <cfRule type="cellIs" dxfId="894" priority="57" stopIfTrue="1" operator="between">
      <formula>45</formula>
      <formula>60</formula>
    </cfRule>
  </conditionalFormatting>
  <conditionalFormatting sqref="S4">
    <cfRule type="cellIs" dxfId="893" priority="52" stopIfTrue="1" operator="greaterThan">
      <formula>70</formula>
    </cfRule>
    <cfRule type="cellIs" dxfId="892" priority="53" stopIfTrue="1" operator="between">
      <formula>60</formula>
      <formula>70</formula>
    </cfRule>
    <cfRule type="cellIs" dxfId="891" priority="54" stopIfTrue="1" operator="between">
      <formula>45</formula>
      <formula>60</formula>
    </cfRule>
  </conditionalFormatting>
  <conditionalFormatting sqref="I4">
    <cfRule type="cellIs" dxfId="890" priority="49" stopIfTrue="1" operator="greaterThan">
      <formula>70</formula>
    </cfRule>
    <cfRule type="cellIs" dxfId="889" priority="50" stopIfTrue="1" operator="between">
      <formula>60</formula>
      <formula>70</formula>
    </cfRule>
    <cfRule type="cellIs" dxfId="888" priority="51" stopIfTrue="1" operator="between">
      <formula>45</formula>
      <formula>60</formula>
    </cfRule>
  </conditionalFormatting>
  <conditionalFormatting sqref="W4">
    <cfRule type="cellIs" dxfId="887" priority="46" stopIfTrue="1" operator="greaterThan">
      <formula>70</formula>
    </cfRule>
    <cfRule type="cellIs" dxfId="886" priority="47" stopIfTrue="1" operator="between">
      <formula>60</formula>
      <formula>70</formula>
    </cfRule>
    <cfRule type="cellIs" dxfId="885" priority="48" stopIfTrue="1" operator="between">
      <formula>45</formula>
      <formula>60</formula>
    </cfRule>
  </conditionalFormatting>
  <conditionalFormatting sqref="T4">
    <cfRule type="cellIs" dxfId="884" priority="43" stopIfTrue="1" operator="greaterThan">
      <formula>70</formula>
    </cfRule>
    <cfRule type="cellIs" dxfId="883" priority="44" stopIfTrue="1" operator="between">
      <formula>60</formula>
      <formula>70</formula>
    </cfRule>
    <cfRule type="cellIs" dxfId="882" priority="45" stopIfTrue="1" operator="between">
      <formula>45</formula>
      <formula>60</formula>
    </cfRule>
  </conditionalFormatting>
  <conditionalFormatting sqref="X4">
    <cfRule type="cellIs" dxfId="881" priority="40" stopIfTrue="1" operator="greaterThan">
      <formula>70</formula>
    </cfRule>
    <cfRule type="cellIs" dxfId="880" priority="41" stopIfTrue="1" operator="between">
      <formula>60</formula>
      <formula>70</formula>
    </cfRule>
    <cfRule type="cellIs" dxfId="879" priority="42" stopIfTrue="1" operator="between">
      <formula>45</formula>
      <formula>60</formula>
    </cfRule>
  </conditionalFormatting>
  <conditionalFormatting sqref="L4">
    <cfRule type="cellIs" dxfId="878" priority="37" stopIfTrue="1" operator="greaterThan">
      <formula>70</formula>
    </cfRule>
    <cfRule type="cellIs" dxfId="877" priority="38" stopIfTrue="1" operator="between">
      <formula>60</formula>
      <formula>70</formula>
    </cfRule>
    <cfRule type="cellIs" dxfId="876" priority="39" stopIfTrue="1" operator="between">
      <formula>45</formula>
      <formula>60</formula>
    </cfRule>
  </conditionalFormatting>
  <conditionalFormatting sqref="M4">
    <cfRule type="cellIs" dxfId="875" priority="34" stopIfTrue="1" operator="greaterThan">
      <formula>70</formula>
    </cfRule>
    <cfRule type="cellIs" dxfId="874" priority="35" stopIfTrue="1" operator="between">
      <formula>60</formula>
      <formula>70</formula>
    </cfRule>
    <cfRule type="cellIs" dxfId="873" priority="36" stopIfTrue="1" operator="between">
      <formula>45</formula>
      <formula>60</formula>
    </cfRule>
  </conditionalFormatting>
  <conditionalFormatting sqref="R4">
    <cfRule type="cellIs" dxfId="872" priority="31" stopIfTrue="1" operator="greaterThan">
      <formula>70</formula>
    </cfRule>
    <cfRule type="cellIs" dxfId="871" priority="32" stopIfTrue="1" operator="between">
      <formula>60</formula>
      <formula>70</formula>
    </cfRule>
    <cfRule type="cellIs" dxfId="870" priority="33" stopIfTrue="1" operator="between">
      <formula>45</formula>
      <formula>60</formula>
    </cfRule>
  </conditionalFormatting>
  <conditionalFormatting sqref="AC4">
    <cfRule type="cellIs" dxfId="869" priority="28" stopIfTrue="1" operator="greaterThan">
      <formula>70</formula>
    </cfRule>
    <cfRule type="cellIs" dxfId="868" priority="29" stopIfTrue="1" operator="between">
      <formula>60</formula>
      <formula>70</formula>
    </cfRule>
    <cfRule type="cellIs" dxfId="867" priority="30" stopIfTrue="1" operator="between">
      <formula>45</formula>
      <formula>60</formula>
    </cfRule>
  </conditionalFormatting>
  <conditionalFormatting sqref="AD4">
    <cfRule type="cellIs" dxfId="866" priority="25" stopIfTrue="1" operator="greaterThan">
      <formula>70</formula>
    </cfRule>
    <cfRule type="cellIs" dxfId="865" priority="26" stopIfTrue="1" operator="between">
      <formula>60</formula>
      <formula>70</formula>
    </cfRule>
    <cfRule type="cellIs" dxfId="864" priority="27" stopIfTrue="1" operator="between">
      <formula>45</formula>
      <formula>60</formula>
    </cfRule>
  </conditionalFormatting>
  <conditionalFormatting sqref="AF4">
    <cfRule type="cellIs" dxfId="863" priority="22" stopIfTrue="1" operator="greaterThan">
      <formula>70</formula>
    </cfRule>
    <cfRule type="cellIs" dxfId="862" priority="23" stopIfTrue="1" operator="between">
      <formula>60</formula>
      <formula>70</formula>
    </cfRule>
    <cfRule type="cellIs" dxfId="861" priority="24" stopIfTrue="1" operator="between">
      <formula>45</formula>
      <formula>60</formula>
    </cfRule>
  </conditionalFormatting>
  <conditionalFormatting sqref="P4">
    <cfRule type="cellIs" dxfId="860" priority="13" stopIfTrue="1" operator="greaterThan">
      <formula>70</formula>
    </cfRule>
    <cfRule type="cellIs" dxfId="859" priority="14" stopIfTrue="1" operator="between">
      <formula>60</formula>
      <formula>70</formula>
    </cfRule>
    <cfRule type="cellIs" dxfId="858" priority="15" stopIfTrue="1" operator="between">
      <formula>45</formula>
      <formula>60</formula>
    </cfRule>
  </conditionalFormatting>
  <conditionalFormatting sqref="AB4">
    <cfRule type="cellIs" dxfId="857" priority="10" stopIfTrue="1" operator="greaterThan">
      <formula>70</formula>
    </cfRule>
    <cfRule type="cellIs" dxfId="856" priority="11" stopIfTrue="1" operator="between">
      <formula>60</formula>
      <formula>70</formula>
    </cfRule>
    <cfRule type="cellIs" dxfId="855" priority="12" stopIfTrue="1" operator="between">
      <formula>45</formula>
      <formula>60</formula>
    </cfRule>
  </conditionalFormatting>
  <conditionalFormatting sqref="AE4">
    <cfRule type="cellIs" dxfId="854" priority="7" stopIfTrue="1" operator="greaterThan">
      <formula>70</formula>
    </cfRule>
    <cfRule type="cellIs" dxfId="853" priority="8" stopIfTrue="1" operator="between">
      <formula>60</formula>
      <formula>70</formula>
    </cfRule>
    <cfRule type="cellIs" dxfId="852" priority="9" stopIfTrue="1" operator="between">
      <formula>45</formula>
      <formula>60</formula>
    </cfRule>
  </conditionalFormatting>
  <conditionalFormatting sqref="B4">
    <cfRule type="cellIs" dxfId="851" priority="4" stopIfTrue="1" operator="greaterThan">
      <formula>70</formula>
    </cfRule>
    <cfRule type="cellIs" dxfId="850" priority="5" stopIfTrue="1" operator="between">
      <formula>60</formula>
      <formula>70</formula>
    </cfRule>
    <cfRule type="cellIs" dxfId="849" priority="6" stopIfTrue="1" operator="between">
      <formula>45</formula>
      <formula>60</formula>
    </cfRule>
  </conditionalFormatting>
  <conditionalFormatting sqref="D4">
    <cfRule type="cellIs" dxfId="848" priority="1" stopIfTrue="1" operator="greaterThan">
      <formula>70</formula>
    </cfRule>
    <cfRule type="cellIs" dxfId="847" priority="2" stopIfTrue="1" operator="between">
      <formula>60</formula>
      <formula>70</formula>
    </cfRule>
    <cfRule type="cellIs" dxfId="84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11.6</v>
      </c>
      <c r="C3" s="11">
        <v>9.43</v>
      </c>
      <c r="D3" s="11">
        <v>13</v>
      </c>
      <c r="E3" s="11">
        <v>12.8</v>
      </c>
      <c r="F3" s="11">
        <v>14</v>
      </c>
      <c r="G3" s="11">
        <v>13.4</v>
      </c>
      <c r="H3" s="11">
        <v>14</v>
      </c>
      <c r="I3" s="11">
        <v>12.2</v>
      </c>
      <c r="J3" s="11">
        <v>12.2</v>
      </c>
      <c r="K3" s="11">
        <v>12.3</v>
      </c>
      <c r="L3" s="11">
        <v>9.69</v>
      </c>
      <c r="M3" s="11">
        <v>9.82</v>
      </c>
      <c r="N3" s="11">
        <v>9.16</v>
      </c>
      <c r="O3" s="11">
        <v>9.8699999999999992</v>
      </c>
      <c r="P3" s="11">
        <v>9.16</v>
      </c>
      <c r="Q3" s="11">
        <v>9.14</v>
      </c>
      <c r="R3" s="11">
        <v>10</v>
      </c>
      <c r="S3" s="11">
        <v>8.9</v>
      </c>
      <c r="T3" s="11">
        <v>9.68</v>
      </c>
      <c r="U3" s="11">
        <v>8.4600000000000009</v>
      </c>
      <c r="V3" s="11">
        <v>9.89</v>
      </c>
      <c r="W3" s="11">
        <v>9.7100000000000009</v>
      </c>
      <c r="X3" s="11">
        <v>12.4</v>
      </c>
      <c r="Y3" s="11">
        <v>10.5</v>
      </c>
      <c r="Z3" s="11">
        <v>13.5</v>
      </c>
      <c r="AA3" s="11">
        <v>10.4</v>
      </c>
      <c r="AB3" s="11">
        <v>9.83</v>
      </c>
      <c r="AC3" s="11">
        <v>11</v>
      </c>
      <c r="AD3" s="11">
        <v>11.1</v>
      </c>
      <c r="AE3" s="11">
        <v>13.3</v>
      </c>
      <c r="AF3" s="11">
        <v>14.6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72</v>
      </c>
      <c r="C4" s="22">
        <v>73</v>
      </c>
      <c r="D4" s="22">
        <v>49</v>
      </c>
      <c r="E4" s="22">
        <v>44</v>
      </c>
      <c r="F4" s="22">
        <v>45</v>
      </c>
      <c r="G4" s="22">
        <v>22</v>
      </c>
      <c r="H4" s="22">
        <v>42</v>
      </c>
      <c r="I4" s="22">
        <v>41</v>
      </c>
      <c r="J4" s="22">
        <v>27</v>
      </c>
      <c r="K4" s="22">
        <v>37</v>
      </c>
      <c r="L4" s="22">
        <v>71</v>
      </c>
      <c r="M4" s="22">
        <v>72</v>
      </c>
      <c r="N4" s="22">
        <v>67</v>
      </c>
      <c r="O4" s="22">
        <v>71</v>
      </c>
      <c r="P4" s="22">
        <v>71</v>
      </c>
      <c r="Q4" s="22">
        <v>69</v>
      </c>
      <c r="R4" s="22">
        <v>68</v>
      </c>
      <c r="S4" s="22">
        <v>60</v>
      </c>
      <c r="T4" s="22">
        <v>48</v>
      </c>
      <c r="U4" s="22">
        <v>56</v>
      </c>
      <c r="V4" s="22">
        <v>44</v>
      </c>
      <c r="W4" s="22">
        <v>59</v>
      </c>
      <c r="X4" s="22">
        <v>41</v>
      </c>
      <c r="Y4" s="22">
        <v>60</v>
      </c>
      <c r="Z4" s="22">
        <v>31</v>
      </c>
      <c r="AA4" s="22">
        <v>26</v>
      </c>
      <c r="AB4" s="22">
        <v>71</v>
      </c>
      <c r="AC4" s="22">
        <v>61</v>
      </c>
      <c r="AD4" s="22">
        <v>54</v>
      </c>
      <c r="AE4" s="22">
        <v>33</v>
      </c>
      <c r="AF4" s="22">
        <v>50</v>
      </c>
      <c r="AG4" s="22"/>
      <c r="AI4" s="15">
        <f>SUM(C4:AG4)</f>
        <v>1563</v>
      </c>
      <c r="AJ4" s="6">
        <f>AVERAGE(C4:AG4)</f>
        <v>52.1</v>
      </c>
      <c r="AK4" s="17"/>
    </row>
    <row r="5" spans="1:40" x14ac:dyDescent="0.25">
      <c r="A5" s="2" t="s">
        <v>12</v>
      </c>
      <c r="B5" s="16">
        <f t="shared" ref="B5:AF5" si="0">$A6+B6</f>
        <v>116627</v>
      </c>
      <c r="C5" s="16">
        <f t="shared" si="0"/>
        <v>116700</v>
      </c>
      <c r="D5" s="16">
        <f t="shared" si="0"/>
        <v>116749</v>
      </c>
      <c r="E5" s="16">
        <f t="shared" si="0"/>
        <v>116793</v>
      </c>
      <c r="F5" s="16">
        <f t="shared" si="0"/>
        <v>116838</v>
      </c>
      <c r="G5" s="16">
        <f t="shared" si="0"/>
        <v>116860</v>
      </c>
      <c r="H5" s="16">
        <f t="shared" si="0"/>
        <v>116902</v>
      </c>
      <c r="I5" s="16">
        <f t="shared" si="0"/>
        <v>116943</v>
      </c>
      <c r="J5" s="16">
        <f t="shared" si="0"/>
        <v>116970</v>
      </c>
      <c r="K5" s="16">
        <f t="shared" si="0"/>
        <v>117007</v>
      </c>
      <c r="L5" s="16">
        <f t="shared" si="0"/>
        <v>117007</v>
      </c>
      <c r="M5" s="16">
        <f t="shared" si="0"/>
        <v>117150</v>
      </c>
      <c r="N5" s="16">
        <f t="shared" si="0"/>
        <v>117217</v>
      </c>
      <c r="O5" s="16">
        <f t="shared" si="0"/>
        <v>117288</v>
      </c>
      <c r="P5" s="16">
        <f t="shared" si="0"/>
        <v>117359</v>
      </c>
      <c r="Q5" s="16">
        <f t="shared" si="0"/>
        <v>117428</v>
      </c>
      <c r="R5" s="16">
        <f t="shared" si="0"/>
        <v>117496</v>
      </c>
      <c r="S5" s="16">
        <f t="shared" si="0"/>
        <v>117556</v>
      </c>
      <c r="T5" s="16">
        <f t="shared" si="0"/>
        <v>117604</v>
      </c>
      <c r="U5" s="16">
        <f t="shared" si="0"/>
        <v>117660</v>
      </c>
      <c r="V5" s="16">
        <f t="shared" si="0"/>
        <v>117704</v>
      </c>
      <c r="W5" s="16">
        <f t="shared" si="0"/>
        <v>117763</v>
      </c>
      <c r="X5" s="16">
        <f t="shared" si="0"/>
        <v>117804</v>
      </c>
      <c r="Y5" s="16">
        <f t="shared" si="0"/>
        <v>117864</v>
      </c>
      <c r="Z5" s="16">
        <f t="shared" si="0"/>
        <v>117895</v>
      </c>
      <c r="AA5" s="16">
        <f t="shared" si="0"/>
        <v>117921</v>
      </c>
      <c r="AB5" s="16">
        <f t="shared" si="0"/>
        <v>117992</v>
      </c>
      <c r="AC5" s="16">
        <f t="shared" si="0"/>
        <v>118053</v>
      </c>
      <c r="AD5" s="16">
        <f t="shared" si="0"/>
        <v>118107</v>
      </c>
      <c r="AE5" s="16">
        <f t="shared" si="0"/>
        <v>118140</v>
      </c>
      <c r="AF5" s="16">
        <f t="shared" si="0"/>
        <v>118190</v>
      </c>
      <c r="AG5" s="16"/>
      <c r="AI5" s="16">
        <f>MAX(C5:AG5)-B5</f>
        <v>1563</v>
      </c>
    </row>
    <row r="6" spans="1:40" s="15" customFormat="1" x14ac:dyDescent="0.25">
      <c r="A6" s="2">
        <v>46549</v>
      </c>
      <c r="B6">
        <v>70078</v>
      </c>
      <c r="C6">
        <v>70151</v>
      </c>
      <c r="D6">
        <v>70200</v>
      </c>
      <c r="E6">
        <v>70244</v>
      </c>
      <c r="F6">
        <v>70289</v>
      </c>
      <c r="G6">
        <v>70311</v>
      </c>
      <c r="H6">
        <v>70353</v>
      </c>
      <c r="I6">
        <v>70394</v>
      </c>
      <c r="J6">
        <v>70421</v>
      </c>
      <c r="K6">
        <v>70458</v>
      </c>
      <c r="L6">
        <v>70458</v>
      </c>
      <c r="M6">
        <v>70601</v>
      </c>
      <c r="N6">
        <v>70668</v>
      </c>
      <c r="O6">
        <v>70739</v>
      </c>
      <c r="P6">
        <v>70810</v>
      </c>
      <c r="Q6">
        <v>70879</v>
      </c>
      <c r="R6">
        <v>70947</v>
      </c>
      <c r="S6">
        <v>71007</v>
      </c>
      <c r="T6">
        <v>71055</v>
      </c>
      <c r="U6">
        <v>71111</v>
      </c>
      <c r="V6">
        <v>71155</v>
      </c>
      <c r="W6">
        <v>71214</v>
      </c>
      <c r="X6">
        <v>71255</v>
      </c>
      <c r="Y6">
        <v>71315</v>
      </c>
      <c r="Z6">
        <v>71346</v>
      </c>
      <c r="AA6">
        <v>71372</v>
      </c>
      <c r="AB6">
        <v>71443</v>
      </c>
      <c r="AC6">
        <v>71504</v>
      </c>
      <c r="AD6">
        <v>71558</v>
      </c>
      <c r="AE6">
        <v>71591</v>
      </c>
      <c r="AF6">
        <v>71641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74.52</v>
      </c>
      <c r="C8" s="11">
        <f t="shared" ref="C8:D8" si="2">C4*(1+$A$9)</f>
        <v>75.554999999999993</v>
      </c>
      <c r="D8" s="11">
        <f t="shared" si="2"/>
        <v>50.714999999999996</v>
      </c>
      <c r="E8" s="11">
        <f t="shared" ref="E8:F8" si="3">E4*(1+$A$9)</f>
        <v>45.54</v>
      </c>
      <c r="F8" s="11">
        <f t="shared" si="3"/>
        <v>46.574999999999996</v>
      </c>
      <c r="G8" s="11">
        <f t="shared" ref="G8:H8" si="4">G4*(1+$A$9)</f>
        <v>22.77</v>
      </c>
      <c r="H8" s="11">
        <f t="shared" si="4"/>
        <v>43.47</v>
      </c>
      <c r="I8" s="11">
        <f t="shared" ref="I8:J8" si="5">I4*(1+$A$9)</f>
        <v>42.434999999999995</v>
      </c>
      <c r="J8" s="11">
        <f t="shared" si="5"/>
        <v>27.944999999999997</v>
      </c>
      <c r="K8" s="11">
        <f t="shared" ref="K8:L8" si="6">K4*(1+$A$9)</f>
        <v>38.294999999999995</v>
      </c>
      <c r="L8" s="11">
        <f t="shared" si="6"/>
        <v>73.484999999999999</v>
      </c>
      <c r="M8" s="11">
        <f t="shared" ref="M8:N8" si="7">M4*(1+$A$9)</f>
        <v>74.52</v>
      </c>
      <c r="N8" s="11">
        <f t="shared" si="7"/>
        <v>69.344999999999999</v>
      </c>
      <c r="O8" s="11">
        <f t="shared" ref="O8:P8" si="8">O4*(1+$A$9)</f>
        <v>73.484999999999999</v>
      </c>
      <c r="P8" s="11">
        <f t="shared" si="8"/>
        <v>73.484999999999999</v>
      </c>
      <c r="Q8" s="11">
        <f t="shared" ref="Q8:R8" si="9">Q4*(1+$A$9)</f>
        <v>71.414999999999992</v>
      </c>
      <c r="R8" s="11">
        <f t="shared" si="9"/>
        <v>70.38</v>
      </c>
      <c r="S8" s="11">
        <f t="shared" ref="S8:T8" si="10">S4*(1+$A$9)</f>
        <v>62.099999999999994</v>
      </c>
      <c r="T8" s="11">
        <f t="shared" si="10"/>
        <v>49.679999999999993</v>
      </c>
      <c r="U8" s="11">
        <f t="shared" ref="U8:V8" si="11">U4*(1+$A$9)</f>
        <v>57.959999999999994</v>
      </c>
      <c r="V8" s="11">
        <f t="shared" si="11"/>
        <v>45.54</v>
      </c>
      <c r="W8" s="11">
        <f t="shared" ref="W8:X8" si="12">W4*(1+$A$9)</f>
        <v>61.064999999999998</v>
      </c>
      <c r="X8" s="11">
        <f t="shared" si="12"/>
        <v>42.434999999999995</v>
      </c>
      <c r="Y8" s="11">
        <f t="shared" ref="Y8:Z8" si="13">Y4*(1+$A$9)</f>
        <v>62.099999999999994</v>
      </c>
      <c r="Z8" s="11">
        <f t="shared" si="13"/>
        <v>32.085000000000001</v>
      </c>
      <c r="AA8" s="11">
        <f t="shared" ref="AA8:AB8" si="14">AA4*(1+$A$9)</f>
        <v>26.909999999999997</v>
      </c>
      <c r="AB8" s="11">
        <f t="shared" si="14"/>
        <v>73.484999999999999</v>
      </c>
      <c r="AC8" s="11">
        <f t="shared" ref="AC8:AD8" si="15">AC4*(1+$A$9)</f>
        <v>63.134999999999998</v>
      </c>
      <c r="AD8" s="11">
        <f t="shared" si="15"/>
        <v>55.889999999999993</v>
      </c>
      <c r="AE8" s="11">
        <f t="shared" ref="AE8:AF8" si="16">AE4*(1+$A$9)</f>
        <v>34.154999999999994</v>
      </c>
      <c r="AF8" s="11">
        <f t="shared" si="16"/>
        <v>51.749999999999993</v>
      </c>
      <c r="AG8" s="11"/>
      <c r="AI8" s="15">
        <f>SUM(C8:AG8)</f>
        <v>1617.7049999999999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F4 Y4:Z4 N4:O4">
    <cfRule type="cellIs" dxfId="845" priority="91" stopIfTrue="1" operator="greaterThan">
      <formula>70</formula>
    </cfRule>
    <cfRule type="cellIs" dxfId="844" priority="92" stopIfTrue="1" operator="between">
      <formula>60</formula>
      <formula>70</formula>
    </cfRule>
    <cfRule type="cellIs" dxfId="843" priority="93" stopIfTrue="1" operator="between">
      <formula>45</formula>
      <formula>60</formula>
    </cfRule>
  </conditionalFormatting>
  <conditionalFormatting sqref="AG4">
    <cfRule type="cellIs" dxfId="842" priority="88" stopIfTrue="1" operator="greaterThan">
      <formula>70</formula>
    </cfRule>
    <cfRule type="cellIs" dxfId="841" priority="89" stopIfTrue="1" operator="between">
      <formula>60</formula>
      <formula>70</formula>
    </cfRule>
    <cfRule type="cellIs" dxfId="840" priority="90" stopIfTrue="1" operator="between">
      <formula>45</formula>
      <formula>60</formula>
    </cfRule>
  </conditionalFormatting>
  <conditionalFormatting sqref="G4">
    <cfRule type="cellIs" dxfId="839" priority="85" stopIfTrue="1" operator="greaterThan">
      <formula>70</formula>
    </cfRule>
    <cfRule type="cellIs" dxfId="838" priority="86" stopIfTrue="1" operator="between">
      <formula>60</formula>
      <formula>70</formula>
    </cfRule>
    <cfRule type="cellIs" dxfId="837" priority="87" stopIfTrue="1" operator="between">
      <formula>45</formula>
      <formula>60</formula>
    </cfRule>
  </conditionalFormatting>
  <conditionalFormatting sqref="U4">
    <cfRule type="cellIs" dxfId="836" priority="82" stopIfTrue="1" operator="greaterThan">
      <formula>70</formula>
    </cfRule>
    <cfRule type="cellIs" dxfId="835" priority="83" stopIfTrue="1" operator="between">
      <formula>60</formula>
      <formula>70</formula>
    </cfRule>
    <cfRule type="cellIs" dxfId="834" priority="84" stopIfTrue="1" operator="between">
      <formula>45</formula>
      <formula>60</formula>
    </cfRule>
  </conditionalFormatting>
  <conditionalFormatting sqref="AA4">
    <cfRule type="cellIs" dxfId="833" priority="79" stopIfTrue="1" operator="greaterThan">
      <formula>70</formula>
    </cfRule>
    <cfRule type="cellIs" dxfId="832" priority="80" stopIfTrue="1" operator="between">
      <formula>60</formula>
      <formula>70</formula>
    </cfRule>
    <cfRule type="cellIs" dxfId="831" priority="81" stopIfTrue="1" operator="between">
      <formula>45</formula>
      <formula>60</formula>
    </cfRule>
  </conditionalFormatting>
  <conditionalFormatting sqref="Q4">
    <cfRule type="cellIs" dxfId="830" priority="73" stopIfTrue="1" operator="greaterThan">
      <formula>70</formula>
    </cfRule>
    <cfRule type="cellIs" dxfId="829" priority="74" stopIfTrue="1" operator="between">
      <formula>60</formula>
      <formula>70</formula>
    </cfRule>
    <cfRule type="cellIs" dxfId="828" priority="75" stopIfTrue="1" operator="between">
      <formula>45</formula>
      <formula>60</formula>
    </cfRule>
  </conditionalFormatting>
  <conditionalFormatting sqref="K4">
    <cfRule type="cellIs" dxfId="827" priority="70" stopIfTrue="1" operator="greaterThan">
      <formula>70</formula>
    </cfRule>
    <cfRule type="cellIs" dxfId="826" priority="71" stopIfTrue="1" operator="between">
      <formula>60</formula>
      <formula>70</formula>
    </cfRule>
    <cfRule type="cellIs" dxfId="825" priority="72" stopIfTrue="1" operator="between">
      <formula>45</formula>
      <formula>60</formula>
    </cfRule>
  </conditionalFormatting>
  <conditionalFormatting sqref="C4">
    <cfRule type="cellIs" dxfId="824" priority="67" stopIfTrue="1" operator="greaterThan">
      <formula>70</formula>
    </cfRule>
    <cfRule type="cellIs" dxfId="823" priority="68" stopIfTrue="1" operator="between">
      <formula>60</formula>
      <formula>70</formula>
    </cfRule>
    <cfRule type="cellIs" dxfId="822" priority="69" stopIfTrue="1" operator="between">
      <formula>45</formula>
      <formula>60</formula>
    </cfRule>
  </conditionalFormatting>
  <conditionalFormatting sqref="H4">
    <cfRule type="cellIs" dxfId="821" priority="64" stopIfTrue="1" operator="greaterThan">
      <formula>70</formula>
    </cfRule>
    <cfRule type="cellIs" dxfId="820" priority="65" stopIfTrue="1" operator="between">
      <formula>60</formula>
      <formula>70</formula>
    </cfRule>
    <cfRule type="cellIs" dxfId="819" priority="66" stopIfTrue="1" operator="between">
      <formula>45</formula>
      <formula>60</formula>
    </cfRule>
  </conditionalFormatting>
  <conditionalFormatting sqref="V4">
    <cfRule type="cellIs" dxfId="818" priority="61" stopIfTrue="1" operator="greaterThan">
      <formula>70</formula>
    </cfRule>
    <cfRule type="cellIs" dxfId="817" priority="62" stopIfTrue="1" operator="between">
      <formula>60</formula>
      <formula>70</formula>
    </cfRule>
    <cfRule type="cellIs" dxfId="816" priority="63" stopIfTrue="1" operator="between">
      <formula>45</formula>
      <formula>60</formula>
    </cfRule>
  </conditionalFormatting>
  <conditionalFormatting sqref="S4">
    <cfRule type="cellIs" dxfId="815" priority="55" stopIfTrue="1" operator="greaterThan">
      <formula>70</formula>
    </cfRule>
    <cfRule type="cellIs" dxfId="814" priority="56" stopIfTrue="1" operator="between">
      <formula>60</formula>
      <formula>70</formula>
    </cfRule>
    <cfRule type="cellIs" dxfId="813" priority="57" stopIfTrue="1" operator="between">
      <formula>45</formula>
      <formula>60</formula>
    </cfRule>
  </conditionalFormatting>
  <conditionalFormatting sqref="I4">
    <cfRule type="cellIs" dxfId="812" priority="52" stopIfTrue="1" operator="greaterThan">
      <formula>70</formula>
    </cfRule>
    <cfRule type="cellIs" dxfId="811" priority="53" stopIfTrue="1" operator="between">
      <formula>60</formula>
      <formula>70</formula>
    </cfRule>
    <cfRule type="cellIs" dxfId="810" priority="54" stopIfTrue="1" operator="between">
      <formula>45</formula>
      <formula>60</formula>
    </cfRule>
  </conditionalFormatting>
  <conditionalFormatting sqref="W4">
    <cfRule type="cellIs" dxfId="809" priority="49" stopIfTrue="1" operator="greaterThan">
      <formula>70</formula>
    </cfRule>
    <cfRule type="cellIs" dxfId="808" priority="50" stopIfTrue="1" operator="between">
      <formula>60</formula>
      <formula>70</formula>
    </cfRule>
    <cfRule type="cellIs" dxfId="807" priority="51" stopIfTrue="1" operator="between">
      <formula>45</formula>
      <formula>60</formula>
    </cfRule>
  </conditionalFormatting>
  <conditionalFormatting sqref="T4">
    <cfRule type="cellIs" dxfId="806" priority="46" stopIfTrue="1" operator="greaterThan">
      <formula>70</formula>
    </cfRule>
    <cfRule type="cellIs" dxfId="805" priority="47" stopIfTrue="1" operator="between">
      <formula>60</formula>
      <formula>70</formula>
    </cfRule>
    <cfRule type="cellIs" dxfId="804" priority="48" stopIfTrue="1" operator="between">
      <formula>45</formula>
      <formula>60</formula>
    </cfRule>
  </conditionalFormatting>
  <conditionalFormatting sqref="X4">
    <cfRule type="cellIs" dxfId="803" priority="43" stopIfTrue="1" operator="greaterThan">
      <formula>70</formula>
    </cfRule>
    <cfRule type="cellIs" dxfId="802" priority="44" stopIfTrue="1" operator="between">
      <formula>60</formula>
      <formula>70</formula>
    </cfRule>
    <cfRule type="cellIs" dxfId="801" priority="45" stopIfTrue="1" operator="between">
      <formula>45</formula>
      <formula>60</formula>
    </cfRule>
  </conditionalFormatting>
  <conditionalFormatting sqref="L4">
    <cfRule type="cellIs" dxfId="800" priority="40" stopIfTrue="1" operator="greaterThan">
      <formula>70</formula>
    </cfRule>
    <cfRule type="cellIs" dxfId="799" priority="41" stopIfTrue="1" operator="between">
      <formula>60</formula>
      <formula>70</formula>
    </cfRule>
    <cfRule type="cellIs" dxfId="798" priority="42" stopIfTrue="1" operator="between">
      <formula>45</formula>
      <formula>60</formula>
    </cfRule>
  </conditionalFormatting>
  <conditionalFormatting sqref="M4">
    <cfRule type="cellIs" dxfId="797" priority="37" stopIfTrue="1" operator="greaterThan">
      <formula>70</formula>
    </cfRule>
    <cfRule type="cellIs" dxfId="796" priority="38" stopIfTrue="1" operator="between">
      <formula>60</formula>
      <formula>70</formula>
    </cfRule>
    <cfRule type="cellIs" dxfId="795" priority="39" stopIfTrue="1" operator="between">
      <formula>45</formula>
      <formula>60</formula>
    </cfRule>
  </conditionalFormatting>
  <conditionalFormatting sqref="R4">
    <cfRule type="cellIs" dxfId="794" priority="34" stopIfTrue="1" operator="greaterThan">
      <formula>70</formula>
    </cfRule>
    <cfRule type="cellIs" dxfId="793" priority="35" stopIfTrue="1" operator="between">
      <formula>60</formula>
      <formula>70</formula>
    </cfRule>
    <cfRule type="cellIs" dxfId="792" priority="36" stopIfTrue="1" operator="between">
      <formula>45</formula>
      <formula>60</formula>
    </cfRule>
  </conditionalFormatting>
  <conditionalFormatting sqref="AC4">
    <cfRule type="cellIs" dxfId="791" priority="31" stopIfTrue="1" operator="greaterThan">
      <formula>70</formula>
    </cfRule>
    <cfRule type="cellIs" dxfId="790" priority="32" stopIfTrue="1" operator="between">
      <formula>60</formula>
      <formula>70</formula>
    </cfRule>
    <cfRule type="cellIs" dxfId="789" priority="33" stopIfTrue="1" operator="between">
      <formula>45</formula>
      <formula>60</formula>
    </cfRule>
  </conditionalFormatting>
  <conditionalFormatting sqref="AD4">
    <cfRule type="cellIs" dxfId="788" priority="28" stopIfTrue="1" operator="greaterThan">
      <formula>70</formula>
    </cfRule>
    <cfRule type="cellIs" dxfId="787" priority="29" stopIfTrue="1" operator="between">
      <formula>60</formula>
      <formula>70</formula>
    </cfRule>
    <cfRule type="cellIs" dxfId="786" priority="30" stopIfTrue="1" operator="between">
      <formula>45</formula>
      <formula>60</formula>
    </cfRule>
  </conditionalFormatting>
  <conditionalFormatting sqref="AF4">
    <cfRule type="cellIs" dxfId="785" priority="25" stopIfTrue="1" operator="greaterThan">
      <formula>70</formula>
    </cfRule>
    <cfRule type="cellIs" dxfId="784" priority="26" stopIfTrue="1" operator="between">
      <formula>60</formula>
      <formula>70</formula>
    </cfRule>
    <cfRule type="cellIs" dxfId="783" priority="27" stopIfTrue="1" operator="between">
      <formula>45</formula>
      <formula>60</formula>
    </cfRule>
  </conditionalFormatting>
  <conditionalFormatting sqref="P4">
    <cfRule type="cellIs" dxfId="782" priority="22" stopIfTrue="1" operator="greaterThan">
      <formula>70</formula>
    </cfRule>
    <cfRule type="cellIs" dxfId="781" priority="23" stopIfTrue="1" operator="between">
      <formula>60</formula>
      <formula>70</formula>
    </cfRule>
    <cfRule type="cellIs" dxfId="780" priority="24" stopIfTrue="1" operator="between">
      <formula>45</formula>
      <formula>60</formula>
    </cfRule>
  </conditionalFormatting>
  <conditionalFormatting sqref="AB4">
    <cfRule type="cellIs" dxfId="779" priority="19" stopIfTrue="1" operator="greaterThan">
      <formula>70</formula>
    </cfRule>
    <cfRule type="cellIs" dxfId="778" priority="20" stopIfTrue="1" operator="between">
      <formula>60</formula>
      <formula>70</formula>
    </cfRule>
    <cfRule type="cellIs" dxfId="777" priority="21" stopIfTrue="1" operator="between">
      <formula>45</formula>
      <formula>60</formula>
    </cfRule>
  </conditionalFormatting>
  <conditionalFormatting sqref="AE4">
    <cfRule type="cellIs" dxfId="776" priority="16" stopIfTrue="1" operator="greaterThan">
      <formula>70</formula>
    </cfRule>
    <cfRule type="cellIs" dxfId="775" priority="17" stopIfTrue="1" operator="between">
      <formula>60</formula>
      <formula>70</formula>
    </cfRule>
    <cfRule type="cellIs" dxfId="774" priority="18" stopIfTrue="1" operator="between">
      <formula>45</formula>
      <formula>60</formula>
    </cfRule>
  </conditionalFormatting>
  <conditionalFormatting sqref="D4">
    <cfRule type="cellIs" dxfId="773" priority="10" stopIfTrue="1" operator="greaterThan">
      <formula>70</formula>
    </cfRule>
    <cfRule type="cellIs" dxfId="772" priority="11" stopIfTrue="1" operator="between">
      <formula>60</formula>
      <formula>70</formula>
    </cfRule>
    <cfRule type="cellIs" dxfId="771" priority="12" stopIfTrue="1" operator="between">
      <formula>45</formula>
      <formula>60</formula>
    </cfRule>
  </conditionalFormatting>
  <conditionalFormatting sqref="B4">
    <cfRule type="cellIs" dxfId="770" priority="7" stopIfTrue="1" operator="greaterThan">
      <formula>70</formula>
    </cfRule>
    <cfRule type="cellIs" dxfId="769" priority="8" stopIfTrue="1" operator="between">
      <formula>60</formula>
      <formula>70</formula>
    </cfRule>
    <cfRule type="cellIs" dxfId="768" priority="9" stopIfTrue="1" operator="between">
      <formula>45</formula>
      <formula>60</formula>
    </cfRule>
  </conditionalFormatting>
  <conditionalFormatting sqref="E4">
    <cfRule type="cellIs" dxfId="767" priority="4" stopIfTrue="1" operator="greaterThan">
      <formula>70</formula>
    </cfRule>
    <cfRule type="cellIs" dxfId="766" priority="5" stopIfTrue="1" operator="between">
      <formula>60</formula>
      <formula>70</formula>
    </cfRule>
    <cfRule type="cellIs" dxfId="765" priority="6" stopIfTrue="1" operator="between">
      <formula>45</formula>
      <formula>60</formula>
    </cfRule>
  </conditionalFormatting>
  <conditionalFormatting sqref="J4">
    <cfRule type="cellIs" dxfId="764" priority="1" stopIfTrue="1" operator="greaterThan">
      <formula>70</formula>
    </cfRule>
    <cfRule type="cellIs" dxfId="763" priority="2" stopIfTrue="1" operator="between">
      <formula>60</formula>
      <formula>70</formula>
    </cfRule>
    <cfRule type="cellIs" dxfId="76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G7" sqref="AG7"/>
    </sheetView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14.6</v>
      </c>
      <c r="C3" s="11">
        <v>14.5</v>
      </c>
      <c r="D3" s="11">
        <v>9.7899999999999991</v>
      </c>
      <c r="E3" s="11">
        <v>10.1</v>
      </c>
      <c r="F3" s="11">
        <v>6.82</v>
      </c>
      <c r="G3" s="11">
        <v>12.8</v>
      </c>
      <c r="H3" s="11">
        <v>13.1</v>
      </c>
      <c r="I3" s="11">
        <v>12.6</v>
      </c>
      <c r="J3" s="11">
        <v>10.7</v>
      </c>
      <c r="K3" s="11">
        <v>12</v>
      </c>
      <c r="L3" s="11">
        <v>10.4</v>
      </c>
      <c r="M3" s="11">
        <v>12.3</v>
      </c>
      <c r="N3" s="11">
        <v>10.9</v>
      </c>
      <c r="O3" s="11">
        <v>14.5</v>
      </c>
      <c r="P3" s="11">
        <v>13.8</v>
      </c>
      <c r="Q3" s="11">
        <v>2.34</v>
      </c>
      <c r="R3" s="11">
        <v>13.6</v>
      </c>
      <c r="S3" s="11">
        <v>12.6</v>
      </c>
      <c r="T3" s="11">
        <v>9.58</v>
      </c>
      <c r="U3" s="11">
        <v>9.32</v>
      </c>
      <c r="V3" s="11">
        <v>9.0500000000000007</v>
      </c>
      <c r="W3" s="11">
        <v>8.7799999999999994</v>
      </c>
      <c r="X3" s="11">
        <v>8.73</v>
      </c>
      <c r="Y3" s="11">
        <v>8.98</v>
      </c>
      <c r="Z3" s="11">
        <v>10.8</v>
      </c>
      <c r="AA3" s="11">
        <v>12.1</v>
      </c>
      <c r="AB3" s="11">
        <v>12.7</v>
      </c>
      <c r="AC3" s="11">
        <v>9.4700000000000006</v>
      </c>
      <c r="AD3" s="11">
        <v>13.3</v>
      </c>
      <c r="AE3" s="11">
        <v>11.5</v>
      </c>
      <c r="AF3" s="11">
        <v>9.9700000000000006</v>
      </c>
      <c r="AG3" s="11">
        <v>12.7</v>
      </c>
      <c r="AH3" s="11"/>
      <c r="AI3" s="11"/>
      <c r="AM3" s="5"/>
    </row>
    <row r="4" spans="1:40" s="4" customFormat="1" x14ac:dyDescent="0.25">
      <c r="A4" s="3" t="s">
        <v>7</v>
      </c>
      <c r="B4" s="22">
        <v>50</v>
      </c>
      <c r="C4" s="22">
        <v>34</v>
      </c>
      <c r="D4" s="22">
        <v>70</v>
      </c>
      <c r="E4" s="22">
        <v>31</v>
      </c>
      <c r="F4" s="22">
        <v>23</v>
      </c>
      <c r="G4" s="22">
        <v>34</v>
      </c>
      <c r="H4" s="22">
        <v>28</v>
      </c>
      <c r="I4" s="22">
        <v>28</v>
      </c>
      <c r="J4" s="22">
        <v>10</v>
      </c>
      <c r="K4" s="22">
        <v>66</v>
      </c>
      <c r="L4" s="22">
        <v>65</v>
      </c>
      <c r="M4" s="22">
        <v>58</v>
      </c>
      <c r="N4" s="22">
        <v>52</v>
      </c>
      <c r="O4" s="22">
        <v>23</v>
      </c>
      <c r="P4" s="22">
        <v>37</v>
      </c>
      <c r="Q4" s="22">
        <v>8</v>
      </c>
      <c r="R4" s="22">
        <v>33</v>
      </c>
      <c r="S4" s="22">
        <v>42</v>
      </c>
      <c r="T4" s="22">
        <v>68</v>
      </c>
      <c r="U4" s="22">
        <v>69</v>
      </c>
      <c r="V4" s="22">
        <v>68</v>
      </c>
      <c r="W4" s="22">
        <v>66</v>
      </c>
      <c r="X4" s="22">
        <v>65</v>
      </c>
      <c r="Y4" s="22">
        <v>63</v>
      </c>
      <c r="Z4" s="22">
        <v>37</v>
      </c>
      <c r="AA4" s="22">
        <v>37</v>
      </c>
      <c r="AB4" s="22">
        <v>34</v>
      </c>
      <c r="AC4" s="22">
        <v>50</v>
      </c>
      <c r="AD4" s="22">
        <v>39</v>
      </c>
      <c r="AE4" s="22">
        <v>62</v>
      </c>
      <c r="AF4" s="22">
        <v>46</v>
      </c>
      <c r="AG4" s="22">
        <v>39</v>
      </c>
      <c r="AI4" s="15">
        <f>SUM(C4:AG4)</f>
        <v>1385</v>
      </c>
      <c r="AJ4" s="6">
        <f>AVERAGE(C4:AG4)</f>
        <v>44.677419354838712</v>
      </c>
      <c r="AK4" s="17"/>
    </row>
    <row r="5" spans="1:40" x14ac:dyDescent="0.25">
      <c r="A5" s="2" t="s">
        <v>12</v>
      </c>
      <c r="B5" s="16">
        <f t="shared" ref="B5:AG5" si="0">$A6+B6</f>
        <v>118190</v>
      </c>
      <c r="C5" s="16">
        <f t="shared" si="0"/>
        <v>118224</v>
      </c>
      <c r="D5" s="16">
        <f t="shared" si="0"/>
        <v>118294</v>
      </c>
      <c r="E5" s="16">
        <f t="shared" si="0"/>
        <v>118325</v>
      </c>
      <c r="F5" s="16">
        <f t="shared" si="0"/>
        <v>118348</v>
      </c>
      <c r="G5" s="16">
        <f t="shared" si="0"/>
        <v>118382</v>
      </c>
      <c r="H5" s="16">
        <f t="shared" si="0"/>
        <v>118410</v>
      </c>
      <c r="I5" s="16">
        <f t="shared" si="0"/>
        <v>118438</v>
      </c>
      <c r="J5" s="16">
        <f t="shared" si="0"/>
        <v>118448</v>
      </c>
      <c r="K5" s="16">
        <f t="shared" si="0"/>
        <v>118514</v>
      </c>
      <c r="L5" s="16">
        <f t="shared" si="0"/>
        <v>118579</v>
      </c>
      <c r="M5" s="16">
        <f t="shared" si="0"/>
        <v>118637</v>
      </c>
      <c r="N5" s="16">
        <f t="shared" si="0"/>
        <v>118689</v>
      </c>
      <c r="O5" s="16">
        <f t="shared" si="0"/>
        <v>118712</v>
      </c>
      <c r="P5" s="16">
        <f t="shared" si="0"/>
        <v>118749</v>
      </c>
      <c r="Q5" s="16">
        <f t="shared" si="0"/>
        <v>118757</v>
      </c>
      <c r="R5" s="16">
        <f t="shared" si="0"/>
        <v>118790</v>
      </c>
      <c r="S5" s="16">
        <f t="shared" si="0"/>
        <v>118832</v>
      </c>
      <c r="T5" s="16">
        <f t="shared" si="0"/>
        <v>118900</v>
      </c>
      <c r="U5" s="16">
        <f t="shared" si="0"/>
        <v>118969</v>
      </c>
      <c r="V5" s="16">
        <f t="shared" si="0"/>
        <v>119037</v>
      </c>
      <c r="W5" s="16">
        <f t="shared" si="0"/>
        <v>119103</v>
      </c>
      <c r="X5" s="16">
        <f t="shared" si="0"/>
        <v>119168</v>
      </c>
      <c r="Y5" s="16">
        <f t="shared" si="0"/>
        <v>119231</v>
      </c>
      <c r="Z5" s="16">
        <f t="shared" si="0"/>
        <v>119268</v>
      </c>
      <c r="AA5" s="16">
        <f t="shared" si="0"/>
        <v>119305</v>
      </c>
      <c r="AB5" s="16">
        <f t="shared" si="0"/>
        <v>119339</v>
      </c>
      <c r="AC5" s="16">
        <f t="shared" si="0"/>
        <v>119389</v>
      </c>
      <c r="AD5" s="16">
        <f t="shared" si="0"/>
        <v>119428</v>
      </c>
      <c r="AE5" s="16">
        <f t="shared" si="0"/>
        <v>119490</v>
      </c>
      <c r="AF5" s="16">
        <f t="shared" si="0"/>
        <v>119536</v>
      </c>
      <c r="AG5" s="16">
        <f t="shared" si="0"/>
        <v>119575</v>
      </c>
      <c r="AI5" s="16">
        <f>MAX(C5:AG5)-B5</f>
        <v>1385</v>
      </c>
    </row>
    <row r="6" spans="1:40" s="15" customFormat="1" x14ac:dyDescent="0.25">
      <c r="A6" s="2">
        <v>46549</v>
      </c>
      <c r="B6">
        <v>71641</v>
      </c>
      <c r="C6">
        <v>71675</v>
      </c>
      <c r="D6">
        <v>71745</v>
      </c>
      <c r="E6">
        <v>71776</v>
      </c>
      <c r="F6">
        <v>71799</v>
      </c>
      <c r="G6">
        <v>71833</v>
      </c>
      <c r="H6">
        <v>71861</v>
      </c>
      <c r="I6">
        <v>71889</v>
      </c>
      <c r="J6">
        <v>71899</v>
      </c>
      <c r="K6">
        <v>71965</v>
      </c>
      <c r="L6">
        <v>72030</v>
      </c>
      <c r="M6">
        <v>72088</v>
      </c>
      <c r="N6">
        <v>72140</v>
      </c>
      <c r="O6">
        <v>72163</v>
      </c>
      <c r="P6">
        <v>72200</v>
      </c>
      <c r="Q6">
        <v>72208</v>
      </c>
      <c r="R6">
        <v>72241</v>
      </c>
      <c r="S6">
        <v>72283</v>
      </c>
      <c r="T6">
        <v>72351</v>
      </c>
      <c r="U6">
        <v>72420</v>
      </c>
      <c r="V6">
        <v>72488</v>
      </c>
      <c r="W6">
        <v>72554</v>
      </c>
      <c r="X6">
        <v>72619</v>
      </c>
      <c r="Y6">
        <v>72682</v>
      </c>
      <c r="Z6">
        <v>72719</v>
      </c>
      <c r="AA6">
        <v>72756</v>
      </c>
      <c r="AB6">
        <v>72790</v>
      </c>
      <c r="AC6">
        <v>72840</v>
      </c>
      <c r="AD6">
        <v>72879</v>
      </c>
      <c r="AE6">
        <v>72941</v>
      </c>
      <c r="AF6">
        <v>72987</v>
      </c>
      <c r="AG6">
        <v>73026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51.749999999999993</v>
      </c>
      <c r="C8" s="11">
        <f t="shared" ref="C8:D8" si="2">C4*(1+$A$9)</f>
        <v>35.19</v>
      </c>
      <c r="D8" s="11">
        <f t="shared" si="2"/>
        <v>72.449999999999989</v>
      </c>
      <c r="E8" s="11">
        <f t="shared" ref="E8:F8" si="3">E4*(1+$A$9)</f>
        <v>32.085000000000001</v>
      </c>
      <c r="F8" s="11">
        <f t="shared" si="3"/>
        <v>23.805</v>
      </c>
      <c r="G8" s="11">
        <f t="shared" ref="G8:H8" si="4">G4*(1+$A$9)</f>
        <v>35.19</v>
      </c>
      <c r="H8" s="11">
        <f t="shared" si="4"/>
        <v>28.979999999999997</v>
      </c>
      <c r="I8" s="11">
        <f t="shared" ref="I8:J8" si="5">I4*(1+$A$9)</f>
        <v>28.979999999999997</v>
      </c>
      <c r="J8" s="11">
        <f t="shared" si="5"/>
        <v>10.35</v>
      </c>
      <c r="K8" s="11">
        <f t="shared" ref="K8:L8" si="6">K4*(1+$A$9)</f>
        <v>68.309999999999988</v>
      </c>
      <c r="L8" s="11">
        <f t="shared" si="6"/>
        <v>67.274999999999991</v>
      </c>
      <c r="M8" s="11">
        <f t="shared" ref="M8:N8" si="7">M4*(1+$A$9)</f>
        <v>60.029999999999994</v>
      </c>
      <c r="N8" s="11">
        <f t="shared" si="7"/>
        <v>53.819999999999993</v>
      </c>
      <c r="O8" s="11">
        <f t="shared" ref="O8:P8" si="8">O4*(1+$A$9)</f>
        <v>23.805</v>
      </c>
      <c r="P8" s="11">
        <f t="shared" si="8"/>
        <v>38.294999999999995</v>
      </c>
      <c r="Q8" s="11">
        <f t="shared" ref="Q8:R8" si="9">Q4*(1+$A$9)</f>
        <v>8.2799999999999994</v>
      </c>
      <c r="R8" s="11">
        <f t="shared" si="9"/>
        <v>34.154999999999994</v>
      </c>
      <c r="S8" s="11">
        <f t="shared" ref="S8:T8" si="10">S4*(1+$A$9)</f>
        <v>43.47</v>
      </c>
      <c r="T8" s="11">
        <f t="shared" si="10"/>
        <v>70.38</v>
      </c>
      <c r="U8" s="11">
        <f t="shared" ref="U8:V8" si="11">U4*(1+$A$9)</f>
        <v>71.414999999999992</v>
      </c>
      <c r="V8" s="11">
        <f t="shared" si="11"/>
        <v>70.38</v>
      </c>
      <c r="W8" s="11">
        <f t="shared" ref="W8:X8" si="12">W4*(1+$A$9)</f>
        <v>68.309999999999988</v>
      </c>
      <c r="X8" s="11">
        <f t="shared" si="12"/>
        <v>67.274999999999991</v>
      </c>
      <c r="Y8" s="11">
        <f t="shared" ref="Y8:Z8" si="13">Y4*(1+$A$9)</f>
        <v>65.204999999999998</v>
      </c>
      <c r="Z8" s="11">
        <f t="shared" si="13"/>
        <v>38.294999999999995</v>
      </c>
      <c r="AA8" s="11">
        <f t="shared" ref="AA8:AB8" si="14">AA4*(1+$A$9)</f>
        <v>38.294999999999995</v>
      </c>
      <c r="AB8" s="11">
        <f t="shared" si="14"/>
        <v>35.19</v>
      </c>
      <c r="AC8" s="11">
        <f t="shared" ref="AC8:AD8" si="15">AC4*(1+$A$9)</f>
        <v>51.749999999999993</v>
      </c>
      <c r="AD8" s="11">
        <f t="shared" si="15"/>
        <v>40.364999999999995</v>
      </c>
      <c r="AE8" s="11">
        <f t="shared" ref="AE8:AF8" si="16">AE4*(1+$A$9)</f>
        <v>64.17</v>
      </c>
      <c r="AF8" s="11">
        <f t="shared" si="16"/>
        <v>47.61</v>
      </c>
      <c r="AG8" s="11">
        <f t="shared" ref="AG8" si="17">AG4*(1+$A$9)</f>
        <v>40.364999999999995</v>
      </c>
      <c r="AI8" s="15">
        <f>SUM(C8:AG8)</f>
        <v>1433.4749999999999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F4 Y4:Z4 N4:O4">
    <cfRule type="cellIs" dxfId="761" priority="91" stopIfTrue="1" operator="greaterThan">
      <formula>70</formula>
    </cfRule>
    <cfRule type="cellIs" dxfId="760" priority="92" stopIfTrue="1" operator="between">
      <formula>60</formula>
      <formula>70</formula>
    </cfRule>
    <cfRule type="cellIs" dxfId="759" priority="93" stopIfTrue="1" operator="between">
      <formula>45</formula>
      <formula>60</formula>
    </cfRule>
  </conditionalFormatting>
  <conditionalFormatting sqref="AG4">
    <cfRule type="cellIs" dxfId="758" priority="88" stopIfTrue="1" operator="greaterThan">
      <formula>70</formula>
    </cfRule>
    <cfRule type="cellIs" dxfId="757" priority="89" stopIfTrue="1" operator="between">
      <formula>60</formula>
      <formula>70</formula>
    </cfRule>
    <cfRule type="cellIs" dxfId="756" priority="90" stopIfTrue="1" operator="between">
      <formula>45</formula>
      <formula>60</formula>
    </cfRule>
  </conditionalFormatting>
  <conditionalFormatting sqref="G4">
    <cfRule type="cellIs" dxfId="755" priority="85" stopIfTrue="1" operator="greaterThan">
      <formula>70</formula>
    </cfRule>
    <cfRule type="cellIs" dxfId="754" priority="86" stopIfTrue="1" operator="between">
      <formula>60</formula>
      <formula>70</formula>
    </cfRule>
    <cfRule type="cellIs" dxfId="753" priority="87" stopIfTrue="1" operator="between">
      <formula>45</formula>
      <formula>60</formula>
    </cfRule>
  </conditionalFormatting>
  <conditionalFormatting sqref="U4">
    <cfRule type="cellIs" dxfId="752" priority="82" stopIfTrue="1" operator="greaterThan">
      <formula>70</formula>
    </cfRule>
    <cfRule type="cellIs" dxfId="751" priority="83" stopIfTrue="1" operator="between">
      <formula>60</formula>
      <formula>70</formula>
    </cfRule>
    <cfRule type="cellIs" dxfId="750" priority="84" stopIfTrue="1" operator="between">
      <formula>45</formula>
      <formula>60</formula>
    </cfRule>
  </conditionalFormatting>
  <conditionalFormatting sqref="AA4">
    <cfRule type="cellIs" dxfId="749" priority="79" stopIfTrue="1" operator="greaterThan">
      <formula>70</formula>
    </cfRule>
    <cfRule type="cellIs" dxfId="748" priority="80" stopIfTrue="1" operator="between">
      <formula>60</formula>
      <formula>70</formula>
    </cfRule>
    <cfRule type="cellIs" dxfId="747" priority="81" stopIfTrue="1" operator="between">
      <formula>45</formula>
      <formula>60</formula>
    </cfRule>
  </conditionalFormatting>
  <conditionalFormatting sqref="Q4">
    <cfRule type="cellIs" dxfId="746" priority="76" stopIfTrue="1" operator="greaterThan">
      <formula>70</formula>
    </cfRule>
    <cfRule type="cellIs" dxfId="745" priority="77" stopIfTrue="1" operator="between">
      <formula>60</formula>
      <formula>70</formula>
    </cfRule>
    <cfRule type="cellIs" dxfId="744" priority="78" stopIfTrue="1" operator="between">
      <formula>45</formula>
      <formula>60</formula>
    </cfRule>
  </conditionalFormatting>
  <conditionalFormatting sqref="K4">
    <cfRule type="cellIs" dxfId="743" priority="73" stopIfTrue="1" operator="greaterThan">
      <formula>70</formula>
    </cfRule>
    <cfRule type="cellIs" dxfId="742" priority="74" stopIfTrue="1" operator="between">
      <formula>60</formula>
      <formula>70</formula>
    </cfRule>
    <cfRule type="cellIs" dxfId="741" priority="75" stopIfTrue="1" operator="between">
      <formula>45</formula>
      <formula>60</formula>
    </cfRule>
  </conditionalFormatting>
  <conditionalFormatting sqref="C4">
    <cfRule type="cellIs" dxfId="740" priority="70" stopIfTrue="1" operator="greaterThan">
      <formula>70</formula>
    </cfRule>
    <cfRule type="cellIs" dxfId="739" priority="71" stopIfTrue="1" operator="between">
      <formula>60</formula>
      <formula>70</formula>
    </cfRule>
    <cfRule type="cellIs" dxfId="738" priority="72" stopIfTrue="1" operator="between">
      <formula>45</formula>
      <formula>60</formula>
    </cfRule>
  </conditionalFormatting>
  <conditionalFormatting sqref="H4">
    <cfRule type="cellIs" dxfId="737" priority="67" stopIfTrue="1" operator="greaterThan">
      <formula>70</formula>
    </cfRule>
    <cfRule type="cellIs" dxfId="736" priority="68" stopIfTrue="1" operator="between">
      <formula>60</formula>
      <formula>70</formula>
    </cfRule>
    <cfRule type="cellIs" dxfId="735" priority="69" stopIfTrue="1" operator="between">
      <formula>45</formula>
      <formula>60</formula>
    </cfRule>
  </conditionalFormatting>
  <conditionalFormatting sqref="V4">
    <cfRule type="cellIs" dxfId="734" priority="64" stopIfTrue="1" operator="greaterThan">
      <formula>70</formula>
    </cfRule>
    <cfRule type="cellIs" dxfId="733" priority="65" stopIfTrue="1" operator="between">
      <formula>60</formula>
      <formula>70</formula>
    </cfRule>
    <cfRule type="cellIs" dxfId="732" priority="66" stopIfTrue="1" operator="between">
      <formula>45</formula>
      <formula>60</formula>
    </cfRule>
  </conditionalFormatting>
  <conditionalFormatting sqref="S4">
    <cfRule type="cellIs" dxfId="731" priority="61" stopIfTrue="1" operator="greaterThan">
      <formula>70</formula>
    </cfRule>
    <cfRule type="cellIs" dxfId="730" priority="62" stopIfTrue="1" operator="between">
      <formula>60</formula>
      <formula>70</formula>
    </cfRule>
    <cfRule type="cellIs" dxfId="729" priority="63" stopIfTrue="1" operator="between">
      <formula>45</formula>
      <formula>60</formula>
    </cfRule>
  </conditionalFormatting>
  <conditionalFormatting sqref="I4">
    <cfRule type="cellIs" dxfId="728" priority="58" stopIfTrue="1" operator="greaterThan">
      <formula>70</formula>
    </cfRule>
    <cfRule type="cellIs" dxfId="727" priority="59" stopIfTrue="1" operator="between">
      <formula>60</formula>
      <formula>70</formula>
    </cfRule>
    <cfRule type="cellIs" dxfId="726" priority="60" stopIfTrue="1" operator="between">
      <formula>45</formula>
      <formula>60</formula>
    </cfRule>
  </conditionalFormatting>
  <conditionalFormatting sqref="W4">
    <cfRule type="cellIs" dxfId="725" priority="55" stopIfTrue="1" operator="greaterThan">
      <formula>70</formula>
    </cfRule>
    <cfRule type="cellIs" dxfId="724" priority="56" stopIfTrue="1" operator="between">
      <formula>60</formula>
      <formula>70</formula>
    </cfRule>
    <cfRule type="cellIs" dxfId="723" priority="57" stopIfTrue="1" operator="between">
      <formula>45</formula>
      <formula>60</formula>
    </cfRule>
  </conditionalFormatting>
  <conditionalFormatting sqref="T4">
    <cfRule type="cellIs" dxfId="722" priority="52" stopIfTrue="1" operator="greaterThan">
      <formula>70</formula>
    </cfRule>
    <cfRule type="cellIs" dxfId="721" priority="53" stopIfTrue="1" operator="between">
      <formula>60</formula>
      <formula>70</formula>
    </cfRule>
    <cfRule type="cellIs" dxfId="720" priority="54" stopIfTrue="1" operator="between">
      <formula>45</formula>
      <formula>60</formula>
    </cfRule>
  </conditionalFormatting>
  <conditionalFormatting sqref="X4">
    <cfRule type="cellIs" dxfId="719" priority="49" stopIfTrue="1" operator="greaterThan">
      <formula>70</formula>
    </cfRule>
    <cfRule type="cellIs" dxfId="718" priority="50" stopIfTrue="1" operator="between">
      <formula>60</formula>
      <formula>70</formula>
    </cfRule>
    <cfRule type="cellIs" dxfId="717" priority="51" stopIfTrue="1" operator="between">
      <formula>45</formula>
      <formula>60</formula>
    </cfRule>
  </conditionalFormatting>
  <conditionalFormatting sqref="L4">
    <cfRule type="cellIs" dxfId="716" priority="46" stopIfTrue="1" operator="greaterThan">
      <formula>70</formula>
    </cfRule>
    <cfRule type="cellIs" dxfId="715" priority="47" stopIfTrue="1" operator="between">
      <formula>60</formula>
      <formula>70</formula>
    </cfRule>
    <cfRule type="cellIs" dxfId="714" priority="48" stopIfTrue="1" operator="between">
      <formula>45</formula>
      <formula>60</formula>
    </cfRule>
  </conditionalFormatting>
  <conditionalFormatting sqref="M4">
    <cfRule type="cellIs" dxfId="713" priority="43" stopIfTrue="1" operator="greaterThan">
      <formula>70</formula>
    </cfRule>
    <cfRule type="cellIs" dxfId="712" priority="44" stopIfTrue="1" operator="between">
      <formula>60</formula>
      <formula>70</formula>
    </cfRule>
    <cfRule type="cellIs" dxfId="711" priority="45" stopIfTrue="1" operator="between">
      <formula>45</formula>
      <formula>60</formula>
    </cfRule>
  </conditionalFormatting>
  <conditionalFormatting sqref="R4">
    <cfRule type="cellIs" dxfId="710" priority="40" stopIfTrue="1" operator="greaterThan">
      <formula>70</formula>
    </cfRule>
    <cfRule type="cellIs" dxfId="709" priority="41" stopIfTrue="1" operator="between">
      <formula>60</formula>
      <formula>70</formula>
    </cfRule>
    <cfRule type="cellIs" dxfId="708" priority="42" stopIfTrue="1" operator="between">
      <formula>45</formula>
      <formula>60</formula>
    </cfRule>
  </conditionalFormatting>
  <conditionalFormatting sqref="AC4">
    <cfRule type="cellIs" dxfId="707" priority="37" stopIfTrue="1" operator="greaterThan">
      <formula>70</formula>
    </cfRule>
    <cfRule type="cellIs" dxfId="706" priority="38" stopIfTrue="1" operator="between">
      <formula>60</formula>
      <formula>70</formula>
    </cfRule>
    <cfRule type="cellIs" dxfId="705" priority="39" stopIfTrue="1" operator="between">
      <formula>45</formula>
      <formula>60</formula>
    </cfRule>
  </conditionalFormatting>
  <conditionalFormatting sqref="AD4">
    <cfRule type="cellIs" dxfId="704" priority="34" stopIfTrue="1" operator="greaterThan">
      <formula>70</formula>
    </cfRule>
    <cfRule type="cellIs" dxfId="703" priority="35" stopIfTrue="1" operator="between">
      <formula>60</formula>
      <formula>70</formula>
    </cfRule>
    <cfRule type="cellIs" dxfId="702" priority="36" stopIfTrue="1" operator="between">
      <formula>45</formula>
      <formula>60</formula>
    </cfRule>
  </conditionalFormatting>
  <conditionalFormatting sqref="AF4">
    <cfRule type="cellIs" dxfId="701" priority="31" stopIfTrue="1" operator="greaterThan">
      <formula>70</formula>
    </cfRule>
    <cfRule type="cellIs" dxfId="700" priority="32" stopIfTrue="1" operator="between">
      <formula>60</formula>
      <formula>70</formula>
    </cfRule>
    <cfRule type="cellIs" dxfId="699" priority="33" stopIfTrue="1" operator="between">
      <formula>45</formula>
      <formula>60</formula>
    </cfRule>
  </conditionalFormatting>
  <conditionalFormatting sqref="P4">
    <cfRule type="cellIs" dxfId="698" priority="28" stopIfTrue="1" operator="greaterThan">
      <formula>70</formula>
    </cfRule>
    <cfRule type="cellIs" dxfId="697" priority="29" stopIfTrue="1" operator="between">
      <formula>60</formula>
      <formula>70</formula>
    </cfRule>
    <cfRule type="cellIs" dxfId="696" priority="30" stopIfTrue="1" operator="between">
      <formula>45</formula>
      <formula>60</formula>
    </cfRule>
  </conditionalFormatting>
  <conditionalFormatting sqref="AB4">
    <cfRule type="cellIs" dxfId="695" priority="25" stopIfTrue="1" operator="greaterThan">
      <formula>70</formula>
    </cfRule>
    <cfRule type="cellIs" dxfId="694" priority="26" stopIfTrue="1" operator="between">
      <formula>60</formula>
      <formula>70</formula>
    </cfRule>
    <cfRule type="cellIs" dxfId="693" priority="27" stopIfTrue="1" operator="between">
      <formula>45</formula>
      <formula>60</formula>
    </cfRule>
  </conditionalFormatting>
  <conditionalFormatting sqref="AE4">
    <cfRule type="cellIs" dxfId="692" priority="22" stopIfTrue="1" operator="greaterThan">
      <formula>70</formula>
    </cfRule>
    <cfRule type="cellIs" dxfId="691" priority="23" stopIfTrue="1" operator="between">
      <formula>60</formula>
      <formula>70</formula>
    </cfRule>
    <cfRule type="cellIs" dxfId="690" priority="24" stopIfTrue="1" operator="between">
      <formula>45</formula>
      <formula>60</formula>
    </cfRule>
  </conditionalFormatting>
  <conditionalFormatting sqref="D4">
    <cfRule type="cellIs" dxfId="689" priority="19" stopIfTrue="1" operator="greaterThan">
      <formula>70</formula>
    </cfRule>
    <cfRule type="cellIs" dxfId="688" priority="20" stopIfTrue="1" operator="between">
      <formula>60</formula>
      <formula>70</formula>
    </cfRule>
    <cfRule type="cellIs" dxfId="687" priority="21" stopIfTrue="1" operator="between">
      <formula>45</formula>
      <formula>60</formula>
    </cfRule>
  </conditionalFormatting>
  <conditionalFormatting sqref="B4">
    <cfRule type="cellIs" dxfId="686" priority="7" stopIfTrue="1" operator="greaterThan">
      <formula>70</formula>
    </cfRule>
    <cfRule type="cellIs" dxfId="685" priority="8" stopIfTrue="1" operator="between">
      <formula>60</formula>
      <formula>70</formula>
    </cfRule>
    <cfRule type="cellIs" dxfId="684" priority="9" stopIfTrue="1" operator="between">
      <formula>45</formula>
      <formula>60</formula>
    </cfRule>
  </conditionalFormatting>
  <conditionalFormatting sqref="E4">
    <cfRule type="cellIs" dxfId="683" priority="4" stopIfTrue="1" operator="greaterThan">
      <formula>70</formula>
    </cfRule>
    <cfRule type="cellIs" dxfId="682" priority="5" stopIfTrue="1" operator="between">
      <formula>60</formula>
      <formula>70</formula>
    </cfRule>
    <cfRule type="cellIs" dxfId="681" priority="6" stopIfTrue="1" operator="between">
      <formula>45</formula>
      <formula>60</formula>
    </cfRule>
  </conditionalFormatting>
  <conditionalFormatting sqref="J4">
    <cfRule type="cellIs" dxfId="680" priority="1" stopIfTrue="1" operator="greaterThan">
      <formula>70</formula>
    </cfRule>
    <cfRule type="cellIs" dxfId="679" priority="2" stopIfTrue="1" operator="between">
      <formula>60</formula>
      <formula>70</formula>
    </cfRule>
    <cfRule type="cellIs" dxfId="678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12.7</v>
      </c>
      <c r="C3" s="11">
        <v>4.57</v>
      </c>
      <c r="D3" s="11">
        <v>14.2</v>
      </c>
      <c r="E3" s="11">
        <v>10.8</v>
      </c>
      <c r="F3" s="11">
        <v>5.73</v>
      </c>
      <c r="G3" s="11">
        <v>12.1</v>
      </c>
      <c r="H3" s="11">
        <v>11.6</v>
      </c>
      <c r="I3" s="11">
        <v>8.5500000000000007</v>
      </c>
      <c r="J3" s="11">
        <v>13.6</v>
      </c>
      <c r="K3" s="11">
        <v>9.51</v>
      </c>
      <c r="L3" s="11">
        <v>9.7899999999999991</v>
      </c>
      <c r="M3" s="11">
        <v>9.18</v>
      </c>
      <c r="N3" s="11">
        <v>8.8000000000000007</v>
      </c>
      <c r="O3" s="11">
        <v>8.94</v>
      </c>
      <c r="P3" s="11">
        <v>8.51</v>
      </c>
      <c r="Q3" s="11">
        <v>8.77</v>
      </c>
      <c r="R3" s="11">
        <v>13.1</v>
      </c>
      <c r="S3" s="11">
        <v>11.9</v>
      </c>
      <c r="T3" s="11">
        <v>12.5</v>
      </c>
      <c r="U3" s="11">
        <v>5.48</v>
      </c>
      <c r="V3" s="11">
        <v>10.5</v>
      </c>
      <c r="W3" s="11">
        <v>8.91</v>
      </c>
      <c r="X3" s="11">
        <v>10.7</v>
      </c>
      <c r="Y3" s="11">
        <v>11.8</v>
      </c>
      <c r="Z3" s="11">
        <v>11.4</v>
      </c>
      <c r="AA3" s="11">
        <v>5.04</v>
      </c>
      <c r="AB3" s="11">
        <v>11.6</v>
      </c>
      <c r="AC3" s="11">
        <v>12.1</v>
      </c>
      <c r="AD3" s="11">
        <v>11.5</v>
      </c>
      <c r="AE3" s="11">
        <v>13.6</v>
      </c>
      <c r="AF3" s="11">
        <v>12</v>
      </c>
      <c r="AG3" s="11">
        <v>12</v>
      </c>
      <c r="AH3" s="11"/>
      <c r="AI3" s="11"/>
      <c r="AM3" s="5"/>
    </row>
    <row r="4" spans="1:40" s="4" customFormat="1" x14ac:dyDescent="0.25">
      <c r="A4" s="3" t="s">
        <v>7</v>
      </c>
      <c r="B4" s="22">
        <v>39</v>
      </c>
      <c r="C4" s="22">
        <v>16</v>
      </c>
      <c r="D4" s="22">
        <v>43</v>
      </c>
      <c r="E4" s="22">
        <v>23</v>
      </c>
      <c r="F4" s="22">
        <v>14</v>
      </c>
      <c r="G4" s="22">
        <v>36</v>
      </c>
      <c r="H4" s="22">
        <v>60</v>
      </c>
      <c r="I4" s="22">
        <v>9</v>
      </c>
      <c r="J4" s="22">
        <v>40</v>
      </c>
      <c r="K4" s="22">
        <v>52</v>
      </c>
      <c r="L4" s="22">
        <v>66</v>
      </c>
      <c r="M4" s="22">
        <v>62</v>
      </c>
      <c r="N4" s="22">
        <v>64</v>
      </c>
      <c r="O4" s="22">
        <v>58</v>
      </c>
      <c r="P4" s="22">
        <v>61</v>
      </c>
      <c r="Q4" s="22">
        <v>58</v>
      </c>
      <c r="R4" s="22">
        <v>13</v>
      </c>
      <c r="S4" s="22">
        <v>41</v>
      </c>
      <c r="T4" s="22">
        <v>57</v>
      </c>
      <c r="U4" s="22">
        <v>22</v>
      </c>
      <c r="V4" s="22">
        <v>56</v>
      </c>
      <c r="W4" s="22">
        <v>62</v>
      </c>
      <c r="X4" s="22">
        <v>23</v>
      </c>
      <c r="Y4" s="22">
        <v>52</v>
      </c>
      <c r="Z4" s="22">
        <v>62</v>
      </c>
      <c r="AA4" s="22">
        <v>24</v>
      </c>
      <c r="AB4" s="22">
        <v>53</v>
      </c>
      <c r="AC4" s="22">
        <v>57</v>
      </c>
      <c r="AD4" s="22">
        <v>62</v>
      </c>
      <c r="AE4" s="22">
        <v>32</v>
      </c>
      <c r="AF4" s="22">
        <v>51</v>
      </c>
      <c r="AG4" s="22">
        <v>39</v>
      </c>
      <c r="AI4" s="15">
        <f>SUM(C4:AG4)</f>
        <v>1368</v>
      </c>
      <c r="AJ4" s="6">
        <f>AVERAGE(C4:AG4)</f>
        <v>44.12903225806452</v>
      </c>
      <c r="AK4" s="17"/>
    </row>
    <row r="5" spans="1:40" x14ac:dyDescent="0.25">
      <c r="A5" s="2" t="s">
        <v>12</v>
      </c>
      <c r="B5" s="16">
        <f t="shared" ref="B5:AG5" si="0">$A6+B6</f>
        <v>119575</v>
      </c>
      <c r="C5" s="16">
        <f t="shared" si="0"/>
        <v>119591</v>
      </c>
      <c r="D5" s="16">
        <f t="shared" si="0"/>
        <v>119634</v>
      </c>
      <c r="E5" s="16">
        <f t="shared" si="0"/>
        <v>119657</v>
      </c>
      <c r="F5" s="16">
        <f t="shared" si="0"/>
        <v>119671</v>
      </c>
      <c r="G5" s="16">
        <f t="shared" si="0"/>
        <v>119707</v>
      </c>
      <c r="H5" s="16">
        <f t="shared" si="0"/>
        <v>119767</v>
      </c>
      <c r="I5" s="16">
        <f t="shared" si="0"/>
        <v>119776</v>
      </c>
      <c r="J5" s="16">
        <f t="shared" si="0"/>
        <v>119816</v>
      </c>
      <c r="K5" s="16">
        <f t="shared" si="0"/>
        <v>119868</v>
      </c>
      <c r="L5" s="16">
        <f t="shared" si="0"/>
        <v>119934</v>
      </c>
      <c r="M5" s="16">
        <f t="shared" si="0"/>
        <v>119996</v>
      </c>
      <c r="N5" s="16">
        <f t="shared" si="0"/>
        <v>120060</v>
      </c>
      <c r="O5" s="16">
        <f t="shared" si="0"/>
        <v>120118</v>
      </c>
      <c r="P5" s="16">
        <f t="shared" si="0"/>
        <v>120179</v>
      </c>
      <c r="Q5" s="16">
        <f t="shared" si="0"/>
        <v>120237</v>
      </c>
      <c r="R5" s="16">
        <f t="shared" si="0"/>
        <v>120250</v>
      </c>
      <c r="S5" s="16">
        <f t="shared" si="0"/>
        <v>120291</v>
      </c>
      <c r="T5" s="16">
        <f t="shared" si="0"/>
        <v>120348</v>
      </c>
      <c r="U5" s="16">
        <f t="shared" si="0"/>
        <v>120370</v>
      </c>
      <c r="V5" s="16">
        <f t="shared" si="0"/>
        <v>120426</v>
      </c>
      <c r="W5" s="16">
        <f t="shared" si="0"/>
        <v>120488</v>
      </c>
      <c r="X5" s="16">
        <f t="shared" si="0"/>
        <v>120511</v>
      </c>
      <c r="Y5" s="16">
        <f t="shared" si="0"/>
        <v>120563</v>
      </c>
      <c r="Z5" s="16">
        <f t="shared" si="0"/>
        <v>120625</v>
      </c>
      <c r="AA5" s="16">
        <f t="shared" si="0"/>
        <v>120649</v>
      </c>
      <c r="AB5" s="16">
        <f t="shared" si="0"/>
        <v>120649</v>
      </c>
      <c r="AC5" s="16">
        <f t="shared" si="0"/>
        <v>120759</v>
      </c>
      <c r="AD5" s="16">
        <f t="shared" si="0"/>
        <v>120821</v>
      </c>
      <c r="AE5" s="16">
        <f t="shared" si="0"/>
        <v>120853</v>
      </c>
      <c r="AF5" s="16">
        <f t="shared" si="0"/>
        <v>120904</v>
      </c>
      <c r="AG5" s="16">
        <f t="shared" si="0"/>
        <v>120943</v>
      </c>
      <c r="AI5" s="16">
        <f>MAX(C5:AG5)-B5</f>
        <v>1368</v>
      </c>
    </row>
    <row r="6" spans="1:40" s="15" customFormat="1" x14ac:dyDescent="0.25">
      <c r="A6" s="2">
        <v>46549</v>
      </c>
      <c r="B6">
        <v>73026</v>
      </c>
      <c r="C6">
        <v>73042</v>
      </c>
      <c r="D6">
        <v>73085</v>
      </c>
      <c r="E6">
        <v>73108</v>
      </c>
      <c r="F6">
        <v>73122</v>
      </c>
      <c r="G6">
        <v>73158</v>
      </c>
      <c r="H6">
        <v>73218</v>
      </c>
      <c r="I6">
        <v>73227</v>
      </c>
      <c r="J6">
        <v>73267</v>
      </c>
      <c r="K6">
        <v>73319</v>
      </c>
      <c r="L6">
        <v>73385</v>
      </c>
      <c r="M6">
        <v>73447</v>
      </c>
      <c r="N6">
        <v>73511</v>
      </c>
      <c r="O6">
        <v>73569</v>
      </c>
      <c r="P6">
        <v>73630</v>
      </c>
      <c r="Q6">
        <v>73688</v>
      </c>
      <c r="R6">
        <v>73701</v>
      </c>
      <c r="S6">
        <v>73742</v>
      </c>
      <c r="T6">
        <v>73799</v>
      </c>
      <c r="U6">
        <v>73821</v>
      </c>
      <c r="V6">
        <v>73877</v>
      </c>
      <c r="W6">
        <v>73939</v>
      </c>
      <c r="X6">
        <v>73962</v>
      </c>
      <c r="Y6">
        <v>74014</v>
      </c>
      <c r="Z6">
        <v>74076</v>
      </c>
      <c r="AA6">
        <v>74100</v>
      </c>
      <c r="AB6">
        <v>74100</v>
      </c>
      <c r="AC6">
        <v>74210</v>
      </c>
      <c r="AD6">
        <v>74272</v>
      </c>
      <c r="AE6">
        <v>74304</v>
      </c>
      <c r="AF6">
        <v>74355</v>
      </c>
      <c r="AG6">
        <v>74394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40.364999999999995</v>
      </c>
      <c r="C8" s="11">
        <f t="shared" ref="C8:D8" si="2">C4*(1+$A$9)</f>
        <v>16.559999999999999</v>
      </c>
      <c r="D8" s="11">
        <f t="shared" si="2"/>
        <v>44.504999999999995</v>
      </c>
      <c r="E8" s="11">
        <f t="shared" ref="E8:F8" si="3">E4*(1+$A$9)</f>
        <v>23.805</v>
      </c>
      <c r="F8" s="11">
        <f t="shared" si="3"/>
        <v>14.489999999999998</v>
      </c>
      <c r="G8" s="11">
        <f t="shared" ref="G8:H8" si="4">G4*(1+$A$9)</f>
        <v>37.26</v>
      </c>
      <c r="H8" s="11">
        <f t="shared" si="4"/>
        <v>62.099999999999994</v>
      </c>
      <c r="I8" s="11">
        <f t="shared" ref="I8:J8" si="5">I4*(1+$A$9)</f>
        <v>9.3149999999999995</v>
      </c>
      <c r="J8" s="11">
        <f t="shared" si="5"/>
        <v>41.4</v>
      </c>
      <c r="K8" s="11">
        <f t="shared" ref="K8:L8" si="6">K4*(1+$A$9)</f>
        <v>53.819999999999993</v>
      </c>
      <c r="L8" s="11">
        <f t="shared" si="6"/>
        <v>68.309999999999988</v>
      </c>
      <c r="M8" s="11">
        <f t="shared" ref="M8:N8" si="7">M4*(1+$A$9)</f>
        <v>64.17</v>
      </c>
      <c r="N8" s="11">
        <f t="shared" si="7"/>
        <v>66.239999999999995</v>
      </c>
      <c r="O8" s="11">
        <f t="shared" ref="O8:P8" si="8">O4*(1+$A$9)</f>
        <v>60.029999999999994</v>
      </c>
      <c r="P8" s="11">
        <f t="shared" si="8"/>
        <v>63.134999999999998</v>
      </c>
      <c r="Q8" s="11">
        <f t="shared" ref="Q8:R8" si="9">Q4*(1+$A$9)</f>
        <v>60.029999999999994</v>
      </c>
      <c r="R8" s="11">
        <f t="shared" si="9"/>
        <v>13.454999999999998</v>
      </c>
      <c r="S8" s="11">
        <f t="shared" ref="S8:T8" si="10">S4*(1+$A$9)</f>
        <v>42.434999999999995</v>
      </c>
      <c r="T8" s="11">
        <f t="shared" si="10"/>
        <v>58.994999999999997</v>
      </c>
      <c r="U8" s="11">
        <f t="shared" ref="U8:V8" si="11">U4*(1+$A$9)</f>
        <v>22.77</v>
      </c>
      <c r="V8" s="11">
        <f t="shared" si="11"/>
        <v>57.959999999999994</v>
      </c>
      <c r="W8" s="11">
        <f t="shared" ref="W8:X8" si="12">W4*(1+$A$9)</f>
        <v>64.17</v>
      </c>
      <c r="X8" s="11">
        <f t="shared" si="12"/>
        <v>23.805</v>
      </c>
      <c r="Y8" s="11">
        <f t="shared" ref="Y8:Z8" si="13">Y4*(1+$A$9)</f>
        <v>53.819999999999993</v>
      </c>
      <c r="Z8" s="11">
        <f t="shared" si="13"/>
        <v>64.17</v>
      </c>
      <c r="AA8" s="11">
        <f t="shared" ref="AA8:AB8" si="14">AA4*(1+$A$9)</f>
        <v>24.839999999999996</v>
      </c>
      <c r="AB8" s="11">
        <f t="shared" si="14"/>
        <v>54.854999999999997</v>
      </c>
      <c r="AC8" s="11">
        <f t="shared" ref="AC8:AD8" si="15">AC4*(1+$A$9)</f>
        <v>58.994999999999997</v>
      </c>
      <c r="AD8" s="11">
        <f t="shared" si="15"/>
        <v>64.17</v>
      </c>
      <c r="AE8" s="11">
        <f t="shared" ref="AE8:AF8" si="16">AE4*(1+$A$9)</f>
        <v>33.119999999999997</v>
      </c>
      <c r="AF8" s="11">
        <f t="shared" si="16"/>
        <v>52.784999999999997</v>
      </c>
      <c r="AG8" s="11">
        <f t="shared" ref="AG8" si="17">AG4*(1+$A$9)</f>
        <v>40.364999999999995</v>
      </c>
      <c r="AI8" s="15">
        <f>SUM(C8:AG8)</f>
        <v>1415.8799999999999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F4 Y4:Z4 N4:O4">
    <cfRule type="cellIs" dxfId="677" priority="91" stopIfTrue="1" operator="greaterThan">
      <formula>70</formula>
    </cfRule>
    <cfRule type="cellIs" dxfId="676" priority="92" stopIfTrue="1" operator="between">
      <formula>60</formula>
      <formula>70</formula>
    </cfRule>
    <cfRule type="cellIs" dxfId="675" priority="93" stopIfTrue="1" operator="between">
      <formula>45</formula>
      <formula>60</formula>
    </cfRule>
  </conditionalFormatting>
  <conditionalFormatting sqref="AG4">
    <cfRule type="cellIs" dxfId="674" priority="88" stopIfTrue="1" operator="greaterThan">
      <formula>70</formula>
    </cfRule>
    <cfRule type="cellIs" dxfId="673" priority="89" stopIfTrue="1" operator="between">
      <formula>60</formula>
      <formula>70</formula>
    </cfRule>
    <cfRule type="cellIs" dxfId="672" priority="90" stopIfTrue="1" operator="between">
      <formula>45</formula>
      <formula>60</formula>
    </cfRule>
  </conditionalFormatting>
  <conditionalFormatting sqref="G4">
    <cfRule type="cellIs" dxfId="671" priority="85" stopIfTrue="1" operator="greaterThan">
      <formula>70</formula>
    </cfRule>
    <cfRule type="cellIs" dxfId="670" priority="86" stopIfTrue="1" operator="between">
      <formula>60</formula>
      <formula>70</formula>
    </cfRule>
    <cfRule type="cellIs" dxfId="669" priority="87" stopIfTrue="1" operator="between">
      <formula>45</formula>
      <formula>60</formula>
    </cfRule>
  </conditionalFormatting>
  <conditionalFormatting sqref="U4">
    <cfRule type="cellIs" dxfId="668" priority="82" stopIfTrue="1" operator="greaterThan">
      <formula>70</formula>
    </cfRule>
    <cfRule type="cellIs" dxfId="667" priority="83" stopIfTrue="1" operator="between">
      <formula>60</formula>
      <formula>70</formula>
    </cfRule>
    <cfRule type="cellIs" dxfId="666" priority="84" stopIfTrue="1" operator="between">
      <formula>45</formula>
      <formula>60</formula>
    </cfRule>
  </conditionalFormatting>
  <conditionalFormatting sqref="Q4">
    <cfRule type="cellIs" dxfId="665" priority="76" stopIfTrue="1" operator="greaterThan">
      <formula>70</formula>
    </cfRule>
    <cfRule type="cellIs" dxfId="664" priority="77" stopIfTrue="1" operator="between">
      <formula>60</formula>
      <formula>70</formula>
    </cfRule>
    <cfRule type="cellIs" dxfId="663" priority="78" stopIfTrue="1" operator="between">
      <formula>45</formula>
      <formula>60</formula>
    </cfRule>
  </conditionalFormatting>
  <conditionalFormatting sqref="K4">
    <cfRule type="cellIs" dxfId="662" priority="73" stopIfTrue="1" operator="greaterThan">
      <formula>70</formula>
    </cfRule>
    <cfRule type="cellIs" dxfId="661" priority="74" stopIfTrue="1" operator="between">
      <formula>60</formula>
      <formula>70</formula>
    </cfRule>
    <cfRule type="cellIs" dxfId="660" priority="75" stopIfTrue="1" operator="between">
      <formula>45</formula>
      <formula>60</formula>
    </cfRule>
  </conditionalFormatting>
  <conditionalFormatting sqref="C4">
    <cfRule type="cellIs" dxfId="659" priority="70" stopIfTrue="1" operator="greaterThan">
      <formula>70</formula>
    </cfRule>
    <cfRule type="cellIs" dxfId="658" priority="71" stopIfTrue="1" operator="between">
      <formula>60</formula>
      <formula>70</formula>
    </cfRule>
    <cfRule type="cellIs" dxfId="657" priority="72" stopIfTrue="1" operator="between">
      <formula>45</formula>
      <formula>60</formula>
    </cfRule>
  </conditionalFormatting>
  <conditionalFormatting sqref="H4">
    <cfRule type="cellIs" dxfId="656" priority="67" stopIfTrue="1" operator="greaterThan">
      <formula>70</formula>
    </cfRule>
    <cfRule type="cellIs" dxfId="655" priority="68" stopIfTrue="1" operator="between">
      <formula>60</formula>
      <formula>70</formula>
    </cfRule>
    <cfRule type="cellIs" dxfId="654" priority="69" stopIfTrue="1" operator="between">
      <formula>45</formula>
      <formula>60</formula>
    </cfRule>
  </conditionalFormatting>
  <conditionalFormatting sqref="V4">
    <cfRule type="cellIs" dxfId="653" priority="64" stopIfTrue="1" operator="greaterThan">
      <formula>70</formula>
    </cfRule>
    <cfRule type="cellIs" dxfId="652" priority="65" stopIfTrue="1" operator="between">
      <formula>60</formula>
      <formula>70</formula>
    </cfRule>
    <cfRule type="cellIs" dxfId="651" priority="66" stopIfTrue="1" operator="between">
      <formula>45</formula>
      <formula>60</formula>
    </cfRule>
  </conditionalFormatting>
  <conditionalFormatting sqref="S4">
    <cfRule type="cellIs" dxfId="650" priority="61" stopIfTrue="1" operator="greaterThan">
      <formula>70</formula>
    </cfRule>
    <cfRule type="cellIs" dxfId="649" priority="62" stopIfTrue="1" operator="between">
      <formula>60</formula>
      <formula>70</formula>
    </cfRule>
    <cfRule type="cellIs" dxfId="648" priority="63" stopIfTrue="1" operator="between">
      <formula>45</formula>
      <formula>60</formula>
    </cfRule>
  </conditionalFormatting>
  <conditionalFormatting sqref="I4">
    <cfRule type="cellIs" dxfId="647" priority="58" stopIfTrue="1" operator="greaterThan">
      <formula>70</formula>
    </cfRule>
    <cfRule type="cellIs" dxfId="646" priority="59" stopIfTrue="1" operator="between">
      <formula>60</formula>
      <formula>70</formula>
    </cfRule>
    <cfRule type="cellIs" dxfId="645" priority="60" stopIfTrue="1" operator="between">
      <formula>45</formula>
      <formula>60</formula>
    </cfRule>
  </conditionalFormatting>
  <conditionalFormatting sqref="W4">
    <cfRule type="cellIs" dxfId="644" priority="55" stopIfTrue="1" operator="greaterThan">
      <formula>70</formula>
    </cfRule>
    <cfRule type="cellIs" dxfId="643" priority="56" stopIfTrue="1" operator="between">
      <formula>60</formula>
      <formula>70</formula>
    </cfRule>
    <cfRule type="cellIs" dxfId="642" priority="57" stopIfTrue="1" operator="between">
      <formula>45</formula>
      <formula>60</formula>
    </cfRule>
  </conditionalFormatting>
  <conditionalFormatting sqref="T4">
    <cfRule type="cellIs" dxfId="641" priority="52" stopIfTrue="1" operator="greaterThan">
      <formula>70</formula>
    </cfRule>
    <cfRule type="cellIs" dxfId="640" priority="53" stopIfTrue="1" operator="between">
      <formula>60</formula>
      <formula>70</formula>
    </cfRule>
    <cfRule type="cellIs" dxfId="639" priority="54" stopIfTrue="1" operator="between">
      <formula>45</formula>
      <formula>60</formula>
    </cfRule>
  </conditionalFormatting>
  <conditionalFormatting sqref="X4">
    <cfRule type="cellIs" dxfId="638" priority="49" stopIfTrue="1" operator="greaterThan">
      <formula>70</formula>
    </cfRule>
    <cfRule type="cellIs" dxfId="637" priority="50" stopIfTrue="1" operator="between">
      <formula>60</formula>
      <formula>70</formula>
    </cfRule>
    <cfRule type="cellIs" dxfId="636" priority="51" stopIfTrue="1" operator="between">
      <formula>45</formula>
      <formula>60</formula>
    </cfRule>
  </conditionalFormatting>
  <conditionalFormatting sqref="L4">
    <cfRule type="cellIs" dxfId="635" priority="46" stopIfTrue="1" operator="greaterThan">
      <formula>70</formula>
    </cfRule>
    <cfRule type="cellIs" dxfId="634" priority="47" stopIfTrue="1" operator="between">
      <formula>60</formula>
      <formula>70</formula>
    </cfRule>
    <cfRule type="cellIs" dxfId="633" priority="48" stopIfTrue="1" operator="between">
      <formula>45</formula>
      <formula>60</formula>
    </cfRule>
  </conditionalFormatting>
  <conditionalFormatting sqref="M4">
    <cfRule type="cellIs" dxfId="632" priority="43" stopIfTrue="1" operator="greaterThan">
      <formula>70</formula>
    </cfRule>
    <cfRule type="cellIs" dxfId="631" priority="44" stopIfTrue="1" operator="between">
      <formula>60</formula>
      <formula>70</formula>
    </cfRule>
    <cfRule type="cellIs" dxfId="630" priority="45" stopIfTrue="1" operator="between">
      <formula>45</formula>
      <formula>60</formula>
    </cfRule>
  </conditionalFormatting>
  <conditionalFormatting sqref="R4">
    <cfRule type="cellIs" dxfId="629" priority="40" stopIfTrue="1" operator="greaterThan">
      <formula>70</formula>
    </cfRule>
    <cfRule type="cellIs" dxfId="628" priority="41" stopIfTrue="1" operator="between">
      <formula>60</formula>
      <formula>70</formula>
    </cfRule>
    <cfRule type="cellIs" dxfId="627" priority="42" stopIfTrue="1" operator="between">
      <formula>45</formula>
      <formula>60</formula>
    </cfRule>
  </conditionalFormatting>
  <conditionalFormatting sqref="AC4">
    <cfRule type="cellIs" dxfId="626" priority="37" stopIfTrue="1" operator="greaterThan">
      <formula>70</formula>
    </cfRule>
    <cfRule type="cellIs" dxfId="625" priority="38" stopIfTrue="1" operator="between">
      <formula>60</formula>
      <formula>70</formula>
    </cfRule>
    <cfRule type="cellIs" dxfId="624" priority="39" stopIfTrue="1" operator="between">
      <formula>45</formula>
      <formula>60</formula>
    </cfRule>
  </conditionalFormatting>
  <conditionalFormatting sqref="AD4">
    <cfRule type="cellIs" dxfId="623" priority="34" stopIfTrue="1" operator="greaterThan">
      <formula>70</formula>
    </cfRule>
    <cfRule type="cellIs" dxfId="622" priority="35" stopIfTrue="1" operator="between">
      <formula>60</formula>
      <formula>70</formula>
    </cfRule>
    <cfRule type="cellIs" dxfId="621" priority="36" stopIfTrue="1" operator="between">
      <formula>45</formula>
      <formula>60</formula>
    </cfRule>
  </conditionalFormatting>
  <conditionalFormatting sqref="P4">
    <cfRule type="cellIs" dxfId="620" priority="28" stopIfTrue="1" operator="greaterThan">
      <formula>70</formula>
    </cfRule>
    <cfRule type="cellIs" dxfId="619" priority="29" stopIfTrue="1" operator="between">
      <formula>60</formula>
      <formula>70</formula>
    </cfRule>
    <cfRule type="cellIs" dxfId="618" priority="30" stopIfTrue="1" operator="between">
      <formula>45</formula>
      <formula>60</formula>
    </cfRule>
  </conditionalFormatting>
  <conditionalFormatting sqref="AB4">
    <cfRule type="cellIs" dxfId="617" priority="25" stopIfTrue="1" operator="greaterThan">
      <formula>70</formula>
    </cfRule>
    <cfRule type="cellIs" dxfId="616" priority="26" stopIfTrue="1" operator="between">
      <formula>60</formula>
      <formula>70</formula>
    </cfRule>
    <cfRule type="cellIs" dxfId="615" priority="27" stopIfTrue="1" operator="between">
      <formula>45</formula>
      <formula>60</formula>
    </cfRule>
  </conditionalFormatting>
  <conditionalFormatting sqref="AE4">
    <cfRule type="cellIs" dxfId="614" priority="22" stopIfTrue="1" operator="greaterThan">
      <formula>70</formula>
    </cfRule>
    <cfRule type="cellIs" dxfId="613" priority="23" stopIfTrue="1" operator="between">
      <formula>60</formula>
      <formula>70</formula>
    </cfRule>
    <cfRule type="cellIs" dxfId="612" priority="24" stopIfTrue="1" operator="between">
      <formula>45</formula>
      <formula>60</formula>
    </cfRule>
  </conditionalFormatting>
  <conditionalFormatting sqref="D4">
    <cfRule type="cellIs" dxfId="611" priority="19" stopIfTrue="1" operator="greaterThan">
      <formula>70</formula>
    </cfRule>
    <cfRule type="cellIs" dxfId="610" priority="20" stopIfTrue="1" operator="between">
      <formula>60</formula>
      <formula>70</formula>
    </cfRule>
    <cfRule type="cellIs" dxfId="609" priority="21" stopIfTrue="1" operator="between">
      <formula>45</formula>
      <formula>60</formula>
    </cfRule>
  </conditionalFormatting>
  <conditionalFormatting sqref="E4">
    <cfRule type="cellIs" dxfId="608" priority="13" stopIfTrue="1" operator="greaterThan">
      <formula>70</formula>
    </cfRule>
    <cfRule type="cellIs" dxfId="607" priority="14" stopIfTrue="1" operator="between">
      <formula>60</formula>
      <formula>70</formula>
    </cfRule>
    <cfRule type="cellIs" dxfId="606" priority="15" stopIfTrue="1" operator="between">
      <formula>45</formula>
      <formula>60</formula>
    </cfRule>
  </conditionalFormatting>
  <conditionalFormatting sqref="J4">
    <cfRule type="cellIs" dxfId="605" priority="10" stopIfTrue="1" operator="greaterThan">
      <formula>70</formula>
    </cfRule>
    <cfRule type="cellIs" dxfId="604" priority="11" stopIfTrue="1" operator="between">
      <formula>60</formula>
      <formula>70</formula>
    </cfRule>
    <cfRule type="cellIs" dxfId="603" priority="12" stopIfTrue="1" operator="between">
      <formula>45</formula>
      <formula>60</formula>
    </cfRule>
  </conditionalFormatting>
  <conditionalFormatting sqref="B4">
    <cfRule type="cellIs" dxfId="602" priority="7" stopIfTrue="1" operator="greaterThan">
      <formula>70</formula>
    </cfRule>
    <cfRule type="cellIs" dxfId="601" priority="8" stopIfTrue="1" operator="between">
      <formula>60</formula>
      <formula>70</formula>
    </cfRule>
    <cfRule type="cellIs" dxfId="600" priority="9" stopIfTrue="1" operator="between">
      <formula>45</formula>
      <formula>60</formula>
    </cfRule>
  </conditionalFormatting>
  <conditionalFormatting sqref="AA4">
    <cfRule type="cellIs" dxfId="599" priority="4" stopIfTrue="1" operator="greaterThan">
      <formula>70</formula>
    </cfRule>
    <cfRule type="cellIs" dxfId="598" priority="5" stopIfTrue="1" operator="between">
      <formula>60</formula>
      <formula>70</formula>
    </cfRule>
    <cfRule type="cellIs" dxfId="597" priority="6" stopIfTrue="1" operator="between">
      <formula>45</formula>
      <formula>60</formula>
    </cfRule>
  </conditionalFormatting>
  <conditionalFormatting sqref="AF4">
    <cfRule type="cellIs" dxfId="596" priority="1" stopIfTrue="1" operator="greaterThan">
      <formula>70</formula>
    </cfRule>
    <cfRule type="cellIs" dxfId="595" priority="2" stopIfTrue="1" operator="between">
      <formula>60</formula>
      <formula>70</formula>
    </cfRule>
    <cfRule type="cellIs" dxfId="594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12</v>
      </c>
      <c r="C3" s="11">
        <v>9.5399999999999991</v>
      </c>
      <c r="D3" s="11">
        <v>8.89</v>
      </c>
      <c r="E3" s="11">
        <v>10.199999999999999</v>
      </c>
      <c r="F3" s="11">
        <v>8.9600000000000009</v>
      </c>
      <c r="G3" s="11">
        <v>8.77</v>
      </c>
      <c r="H3" s="11">
        <v>8.7200000000000006</v>
      </c>
      <c r="I3" s="11">
        <v>9.7100000000000009</v>
      </c>
      <c r="J3" s="11">
        <v>8.6199999999999992</v>
      </c>
      <c r="K3" s="11">
        <v>10.6</v>
      </c>
      <c r="L3" s="11">
        <v>4.87</v>
      </c>
      <c r="M3" s="11">
        <v>10.9</v>
      </c>
      <c r="N3" s="11">
        <v>8.9</v>
      </c>
      <c r="O3" s="11">
        <v>8.58</v>
      </c>
      <c r="P3" s="11">
        <v>9.4600000000000009</v>
      </c>
      <c r="Q3" s="11">
        <v>10.9</v>
      </c>
      <c r="R3" s="11">
        <v>11.3</v>
      </c>
      <c r="S3" s="11">
        <v>11.8</v>
      </c>
      <c r="T3" s="11">
        <v>8.77</v>
      </c>
      <c r="U3" s="11">
        <v>2.09</v>
      </c>
      <c r="V3" s="11">
        <v>2.78</v>
      </c>
      <c r="W3" s="11">
        <v>11.7</v>
      </c>
      <c r="X3" s="11">
        <v>9.65</v>
      </c>
      <c r="Y3" s="11">
        <v>9</v>
      </c>
      <c r="Z3" s="11">
        <v>8.67</v>
      </c>
      <c r="AA3" s="11">
        <v>9.1</v>
      </c>
      <c r="AB3" s="11">
        <v>6.2</v>
      </c>
      <c r="AC3" s="11">
        <v>9.0299999999999994</v>
      </c>
      <c r="AD3" s="11">
        <v>10.7</v>
      </c>
      <c r="AE3" s="11">
        <v>12</v>
      </c>
      <c r="AF3" s="11">
        <v>8.8800000000000008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39</v>
      </c>
      <c r="C4" s="22">
        <v>64</v>
      </c>
      <c r="D4" s="22">
        <v>64</v>
      </c>
      <c r="E4" s="22">
        <v>60</v>
      </c>
      <c r="F4" s="22">
        <v>63</v>
      </c>
      <c r="G4" s="22">
        <v>63</v>
      </c>
      <c r="H4" s="22">
        <v>62</v>
      </c>
      <c r="I4" s="22">
        <v>52</v>
      </c>
      <c r="J4" s="22">
        <v>59</v>
      </c>
      <c r="K4" s="22">
        <v>32</v>
      </c>
      <c r="L4" s="22">
        <v>14</v>
      </c>
      <c r="M4" s="22">
        <v>42</v>
      </c>
      <c r="N4" s="22">
        <v>55</v>
      </c>
      <c r="O4" s="22">
        <v>58</v>
      </c>
      <c r="P4" s="22">
        <v>43</v>
      </c>
      <c r="Q4" s="22">
        <v>16</v>
      </c>
      <c r="R4" s="22">
        <v>21</v>
      </c>
      <c r="S4" s="22">
        <v>46</v>
      </c>
      <c r="T4" s="22">
        <v>56</v>
      </c>
      <c r="U4" s="22">
        <v>5</v>
      </c>
      <c r="V4" s="22">
        <v>12</v>
      </c>
      <c r="W4" s="22">
        <v>39</v>
      </c>
      <c r="X4" s="22">
        <v>54</v>
      </c>
      <c r="Y4" s="22">
        <v>52</v>
      </c>
      <c r="Z4" s="22">
        <v>57</v>
      </c>
      <c r="AA4" s="22">
        <v>42</v>
      </c>
      <c r="AB4" s="22">
        <v>16</v>
      </c>
      <c r="AC4" s="22">
        <v>38</v>
      </c>
      <c r="AD4" s="22">
        <v>34</v>
      </c>
      <c r="AE4" s="22">
        <v>44</v>
      </c>
      <c r="AF4" s="22">
        <v>52</v>
      </c>
      <c r="AG4" s="22"/>
      <c r="AI4" s="15">
        <f>SUM(C4:AG4)</f>
        <v>1315</v>
      </c>
      <c r="AJ4" s="6">
        <f>AVERAGE(C4:AG4)</f>
        <v>43.833333333333336</v>
      </c>
      <c r="AK4" s="17"/>
    </row>
    <row r="5" spans="1:40" x14ac:dyDescent="0.25">
      <c r="A5" s="2" t="s">
        <v>12</v>
      </c>
      <c r="B5" s="16">
        <f t="shared" ref="B5:AF5" si="0">$A6+B6</f>
        <v>120943</v>
      </c>
      <c r="C5" s="16">
        <f t="shared" si="0"/>
        <v>121007</v>
      </c>
      <c r="D5" s="16">
        <f t="shared" si="0"/>
        <v>121071</v>
      </c>
      <c r="E5" s="16">
        <f t="shared" si="0"/>
        <v>121131</v>
      </c>
      <c r="F5" s="16">
        <f t="shared" si="0"/>
        <v>121194</v>
      </c>
      <c r="G5" s="16">
        <f t="shared" si="0"/>
        <v>121257</v>
      </c>
      <c r="H5" s="16">
        <f t="shared" si="0"/>
        <v>121319</v>
      </c>
      <c r="I5" s="16">
        <f t="shared" si="0"/>
        <v>121371</v>
      </c>
      <c r="J5" s="16">
        <f t="shared" si="0"/>
        <v>121430</v>
      </c>
      <c r="K5" s="16">
        <f t="shared" si="0"/>
        <v>121462</v>
      </c>
      <c r="L5" s="16">
        <f t="shared" si="0"/>
        <v>121476</v>
      </c>
      <c r="M5" s="16">
        <f t="shared" si="0"/>
        <v>121518</v>
      </c>
      <c r="N5" s="16">
        <f t="shared" si="0"/>
        <v>121573</v>
      </c>
      <c r="O5" s="16">
        <f t="shared" si="0"/>
        <v>121631</v>
      </c>
      <c r="P5" s="16">
        <f t="shared" si="0"/>
        <v>121674</v>
      </c>
      <c r="Q5" s="16">
        <f t="shared" si="0"/>
        <v>121690</v>
      </c>
      <c r="R5" s="16">
        <f t="shared" si="0"/>
        <v>121711</v>
      </c>
      <c r="S5" s="16">
        <f t="shared" si="0"/>
        <v>121757</v>
      </c>
      <c r="T5" s="16">
        <f t="shared" si="0"/>
        <v>121813</v>
      </c>
      <c r="U5" s="16">
        <f t="shared" si="0"/>
        <v>121818</v>
      </c>
      <c r="V5" s="16">
        <f t="shared" si="0"/>
        <v>121830</v>
      </c>
      <c r="W5" s="16">
        <f t="shared" si="0"/>
        <v>121869</v>
      </c>
      <c r="X5" s="16">
        <f t="shared" si="0"/>
        <v>121923</v>
      </c>
      <c r="Y5" s="16">
        <f t="shared" si="0"/>
        <v>121975</v>
      </c>
      <c r="Z5" s="16">
        <f t="shared" si="0"/>
        <v>122032</v>
      </c>
      <c r="AA5" s="16">
        <f t="shared" si="0"/>
        <v>122074</v>
      </c>
      <c r="AB5" s="16">
        <f t="shared" si="0"/>
        <v>122090</v>
      </c>
      <c r="AC5" s="16">
        <f t="shared" si="0"/>
        <v>122128</v>
      </c>
      <c r="AD5" s="16">
        <f t="shared" si="0"/>
        <v>122162</v>
      </c>
      <c r="AE5" s="16">
        <f t="shared" si="0"/>
        <v>122206</v>
      </c>
      <c r="AF5" s="16">
        <f t="shared" si="0"/>
        <v>122258</v>
      </c>
      <c r="AG5" s="16"/>
      <c r="AI5" s="16">
        <f>MAX(C5:AG5)-B5</f>
        <v>1315</v>
      </c>
    </row>
    <row r="6" spans="1:40" s="15" customFormat="1" x14ac:dyDescent="0.25">
      <c r="A6" s="2">
        <v>46549</v>
      </c>
      <c r="B6">
        <v>74394</v>
      </c>
      <c r="C6">
        <v>74458</v>
      </c>
      <c r="D6">
        <v>74522</v>
      </c>
      <c r="E6">
        <v>74582</v>
      </c>
      <c r="F6">
        <v>74645</v>
      </c>
      <c r="G6">
        <v>74708</v>
      </c>
      <c r="H6">
        <v>74770</v>
      </c>
      <c r="I6">
        <v>74822</v>
      </c>
      <c r="J6">
        <v>74881</v>
      </c>
      <c r="K6">
        <v>74913</v>
      </c>
      <c r="L6">
        <v>74927</v>
      </c>
      <c r="M6">
        <v>74969</v>
      </c>
      <c r="N6">
        <v>75024</v>
      </c>
      <c r="O6">
        <v>75082</v>
      </c>
      <c r="P6">
        <v>75125</v>
      </c>
      <c r="Q6">
        <v>75141</v>
      </c>
      <c r="R6">
        <v>75162</v>
      </c>
      <c r="S6">
        <v>75208</v>
      </c>
      <c r="T6">
        <v>75264</v>
      </c>
      <c r="U6">
        <v>75269</v>
      </c>
      <c r="V6">
        <v>75281</v>
      </c>
      <c r="W6">
        <v>75320</v>
      </c>
      <c r="X6">
        <v>75374</v>
      </c>
      <c r="Y6">
        <v>75426</v>
      </c>
      <c r="Z6">
        <v>75483</v>
      </c>
      <c r="AA6">
        <v>75525</v>
      </c>
      <c r="AB6">
        <v>75541</v>
      </c>
      <c r="AC6">
        <v>75579</v>
      </c>
      <c r="AD6">
        <v>75613</v>
      </c>
      <c r="AE6">
        <v>75657</v>
      </c>
      <c r="AF6">
        <v>75709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40.364999999999995</v>
      </c>
      <c r="C8" s="11">
        <f t="shared" ref="C8:D8" si="2">C4*(1+$A$9)</f>
        <v>66.239999999999995</v>
      </c>
      <c r="D8" s="11">
        <f t="shared" si="2"/>
        <v>66.239999999999995</v>
      </c>
      <c r="E8" s="11">
        <f t="shared" ref="E8:F8" si="3">E4*(1+$A$9)</f>
        <v>62.099999999999994</v>
      </c>
      <c r="F8" s="11">
        <f t="shared" si="3"/>
        <v>65.204999999999998</v>
      </c>
      <c r="G8" s="11">
        <f t="shared" ref="G8:H8" si="4">G4*(1+$A$9)</f>
        <v>65.204999999999998</v>
      </c>
      <c r="H8" s="11">
        <f t="shared" si="4"/>
        <v>64.17</v>
      </c>
      <c r="I8" s="11">
        <f t="shared" ref="I8:J8" si="5">I4*(1+$A$9)</f>
        <v>53.819999999999993</v>
      </c>
      <c r="J8" s="11">
        <f t="shared" si="5"/>
        <v>61.064999999999998</v>
      </c>
      <c r="K8" s="11">
        <f t="shared" ref="K8:L8" si="6">K4*(1+$A$9)</f>
        <v>33.119999999999997</v>
      </c>
      <c r="L8" s="11">
        <f t="shared" si="6"/>
        <v>14.489999999999998</v>
      </c>
      <c r="M8" s="11">
        <f t="shared" ref="M8:N8" si="7">M4*(1+$A$9)</f>
        <v>43.47</v>
      </c>
      <c r="N8" s="11">
        <f t="shared" si="7"/>
        <v>56.924999999999997</v>
      </c>
      <c r="O8" s="11">
        <f t="shared" ref="O8:P8" si="8">O4*(1+$A$9)</f>
        <v>60.029999999999994</v>
      </c>
      <c r="P8" s="11">
        <f t="shared" si="8"/>
        <v>44.504999999999995</v>
      </c>
      <c r="Q8" s="11">
        <f t="shared" ref="Q8:R8" si="9">Q4*(1+$A$9)</f>
        <v>16.559999999999999</v>
      </c>
      <c r="R8" s="11">
        <f t="shared" si="9"/>
        <v>21.734999999999999</v>
      </c>
      <c r="S8" s="11">
        <f t="shared" ref="S8:T8" si="10">S4*(1+$A$9)</f>
        <v>47.61</v>
      </c>
      <c r="T8" s="11">
        <f t="shared" si="10"/>
        <v>57.959999999999994</v>
      </c>
      <c r="U8" s="11">
        <f t="shared" ref="U8:V8" si="11">U4*(1+$A$9)</f>
        <v>5.1749999999999998</v>
      </c>
      <c r="V8" s="11">
        <f t="shared" si="11"/>
        <v>12.419999999999998</v>
      </c>
      <c r="W8" s="11">
        <f t="shared" ref="W8:X8" si="12">W4*(1+$A$9)</f>
        <v>40.364999999999995</v>
      </c>
      <c r="X8" s="11">
        <f t="shared" si="12"/>
        <v>55.889999999999993</v>
      </c>
      <c r="Y8" s="11">
        <f t="shared" ref="Y8:Z8" si="13">Y4*(1+$A$9)</f>
        <v>53.819999999999993</v>
      </c>
      <c r="Z8" s="11">
        <f t="shared" si="13"/>
        <v>58.994999999999997</v>
      </c>
      <c r="AA8" s="11">
        <f t="shared" ref="AA8:AB8" si="14">AA4*(1+$A$9)</f>
        <v>43.47</v>
      </c>
      <c r="AB8" s="11">
        <f t="shared" si="14"/>
        <v>16.559999999999999</v>
      </c>
      <c r="AC8" s="11">
        <f t="shared" ref="AC8:AD8" si="15">AC4*(1+$A$9)</f>
        <v>39.33</v>
      </c>
      <c r="AD8" s="11">
        <f t="shared" si="15"/>
        <v>35.19</v>
      </c>
      <c r="AE8" s="11">
        <f t="shared" ref="AE8:AF8" si="16">AE4*(1+$A$9)</f>
        <v>45.54</v>
      </c>
      <c r="AF8" s="11">
        <f t="shared" si="16"/>
        <v>53.819999999999993</v>
      </c>
      <c r="AG8" s="11"/>
      <c r="AI8" s="15">
        <f>SUM(C8:AG8)</f>
        <v>1361.0249999999996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F4 Y4:Z4 N4:O4">
    <cfRule type="cellIs" dxfId="593" priority="94" stopIfTrue="1" operator="greaterThan">
      <formula>70</formula>
    </cfRule>
    <cfRule type="cellIs" dxfId="592" priority="95" stopIfTrue="1" operator="between">
      <formula>60</formula>
      <formula>70</formula>
    </cfRule>
    <cfRule type="cellIs" dxfId="591" priority="96" stopIfTrue="1" operator="between">
      <formula>45</formula>
      <formula>60</formula>
    </cfRule>
  </conditionalFormatting>
  <conditionalFormatting sqref="AG4">
    <cfRule type="cellIs" dxfId="590" priority="91" stopIfTrue="1" operator="greaterThan">
      <formula>70</formula>
    </cfRule>
    <cfRule type="cellIs" dxfId="589" priority="92" stopIfTrue="1" operator="between">
      <formula>60</formula>
      <formula>70</formula>
    </cfRule>
    <cfRule type="cellIs" dxfId="588" priority="93" stopIfTrue="1" operator="between">
      <formula>45</formula>
      <formula>60</formula>
    </cfRule>
  </conditionalFormatting>
  <conditionalFormatting sqref="G4">
    <cfRule type="cellIs" dxfId="587" priority="88" stopIfTrue="1" operator="greaterThan">
      <formula>70</formula>
    </cfRule>
    <cfRule type="cellIs" dxfId="586" priority="89" stopIfTrue="1" operator="between">
      <formula>60</formula>
      <formula>70</formula>
    </cfRule>
    <cfRule type="cellIs" dxfId="585" priority="90" stopIfTrue="1" operator="between">
      <formula>45</formula>
      <formula>60</formula>
    </cfRule>
  </conditionalFormatting>
  <conditionalFormatting sqref="U4">
    <cfRule type="cellIs" dxfId="584" priority="85" stopIfTrue="1" operator="greaterThan">
      <formula>70</formula>
    </cfRule>
    <cfRule type="cellIs" dxfId="583" priority="86" stopIfTrue="1" operator="between">
      <formula>60</formula>
      <formula>70</formula>
    </cfRule>
    <cfRule type="cellIs" dxfId="582" priority="87" stopIfTrue="1" operator="between">
      <formula>45</formula>
      <formula>60</formula>
    </cfRule>
  </conditionalFormatting>
  <conditionalFormatting sqref="Q4">
    <cfRule type="cellIs" dxfId="581" priority="82" stopIfTrue="1" operator="greaterThan">
      <formula>70</formula>
    </cfRule>
    <cfRule type="cellIs" dxfId="580" priority="83" stopIfTrue="1" operator="between">
      <formula>60</formula>
      <formula>70</formula>
    </cfRule>
    <cfRule type="cellIs" dxfId="579" priority="84" stopIfTrue="1" operator="between">
      <formula>45</formula>
      <formula>60</formula>
    </cfRule>
  </conditionalFormatting>
  <conditionalFormatting sqref="C4">
    <cfRule type="cellIs" dxfId="578" priority="76" stopIfTrue="1" operator="greaterThan">
      <formula>70</formula>
    </cfRule>
    <cfRule type="cellIs" dxfId="577" priority="77" stopIfTrue="1" operator="between">
      <formula>60</formula>
      <formula>70</formula>
    </cfRule>
    <cfRule type="cellIs" dxfId="576" priority="78" stopIfTrue="1" operator="between">
      <formula>45</formula>
      <formula>60</formula>
    </cfRule>
  </conditionalFormatting>
  <conditionalFormatting sqref="H4">
    <cfRule type="cellIs" dxfId="575" priority="73" stopIfTrue="1" operator="greaterThan">
      <formula>70</formula>
    </cfRule>
    <cfRule type="cellIs" dxfId="574" priority="74" stopIfTrue="1" operator="between">
      <formula>60</formula>
      <formula>70</formula>
    </cfRule>
    <cfRule type="cellIs" dxfId="573" priority="75" stopIfTrue="1" operator="between">
      <formula>45</formula>
      <formula>60</formula>
    </cfRule>
  </conditionalFormatting>
  <conditionalFormatting sqref="V4">
    <cfRule type="cellIs" dxfId="572" priority="70" stopIfTrue="1" operator="greaterThan">
      <formula>70</formula>
    </cfRule>
    <cfRule type="cellIs" dxfId="571" priority="71" stopIfTrue="1" operator="between">
      <formula>60</formula>
      <formula>70</formula>
    </cfRule>
    <cfRule type="cellIs" dxfId="570" priority="72" stopIfTrue="1" operator="between">
      <formula>45</formula>
      <formula>60</formula>
    </cfRule>
  </conditionalFormatting>
  <conditionalFormatting sqref="S4">
    <cfRule type="cellIs" dxfId="569" priority="67" stopIfTrue="1" operator="greaterThan">
      <formula>70</formula>
    </cfRule>
    <cfRule type="cellIs" dxfId="568" priority="68" stopIfTrue="1" operator="between">
      <formula>60</formula>
      <formula>70</formula>
    </cfRule>
    <cfRule type="cellIs" dxfId="567" priority="69" stopIfTrue="1" operator="between">
      <formula>45</formula>
      <formula>60</formula>
    </cfRule>
  </conditionalFormatting>
  <conditionalFormatting sqref="I4">
    <cfRule type="cellIs" dxfId="566" priority="64" stopIfTrue="1" operator="greaterThan">
      <formula>70</formula>
    </cfRule>
    <cfRule type="cellIs" dxfId="565" priority="65" stopIfTrue="1" operator="between">
      <formula>60</formula>
      <formula>70</formula>
    </cfRule>
    <cfRule type="cellIs" dxfId="564" priority="66" stopIfTrue="1" operator="between">
      <formula>45</formula>
      <formula>60</formula>
    </cfRule>
  </conditionalFormatting>
  <conditionalFormatting sqref="W4">
    <cfRule type="cellIs" dxfId="563" priority="61" stopIfTrue="1" operator="greaterThan">
      <formula>70</formula>
    </cfRule>
    <cfRule type="cellIs" dxfId="562" priority="62" stopIfTrue="1" operator="between">
      <formula>60</formula>
      <formula>70</formula>
    </cfRule>
    <cfRule type="cellIs" dxfId="561" priority="63" stopIfTrue="1" operator="between">
      <formula>45</formula>
      <formula>60</formula>
    </cfRule>
  </conditionalFormatting>
  <conditionalFormatting sqref="T4">
    <cfRule type="cellIs" dxfId="560" priority="58" stopIfTrue="1" operator="greaterThan">
      <formula>70</formula>
    </cfRule>
    <cfRule type="cellIs" dxfId="559" priority="59" stopIfTrue="1" operator="between">
      <formula>60</formula>
      <formula>70</formula>
    </cfRule>
    <cfRule type="cellIs" dxfId="558" priority="60" stopIfTrue="1" operator="between">
      <formula>45</formula>
      <formula>60</formula>
    </cfRule>
  </conditionalFormatting>
  <conditionalFormatting sqref="L4">
    <cfRule type="cellIs" dxfId="557" priority="52" stopIfTrue="1" operator="greaterThan">
      <formula>70</formula>
    </cfRule>
    <cfRule type="cellIs" dxfId="556" priority="53" stopIfTrue="1" operator="between">
      <formula>60</formula>
      <formula>70</formula>
    </cfRule>
    <cfRule type="cellIs" dxfId="555" priority="54" stopIfTrue="1" operator="between">
      <formula>45</formula>
      <formula>60</formula>
    </cfRule>
  </conditionalFormatting>
  <conditionalFormatting sqref="M4">
    <cfRule type="cellIs" dxfId="554" priority="49" stopIfTrue="1" operator="greaterThan">
      <formula>70</formula>
    </cfRule>
    <cfRule type="cellIs" dxfId="553" priority="50" stopIfTrue="1" operator="between">
      <formula>60</formula>
      <formula>70</formula>
    </cfRule>
    <cfRule type="cellIs" dxfId="552" priority="51" stopIfTrue="1" operator="between">
      <formula>45</formula>
      <formula>60</formula>
    </cfRule>
  </conditionalFormatting>
  <conditionalFormatting sqref="R4">
    <cfRule type="cellIs" dxfId="551" priority="46" stopIfTrue="1" operator="greaterThan">
      <formula>70</formula>
    </cfRule>
    <cfRule type="cellIs" dxfId="550" priority="47" stopIfTrue="1" operator="between">
      <formula>60</formula>
      <formula>70</formula>
    </cfRule>
    <cfRule type="cellIs" dxfId="549" priority="48" stopIfTrue="1" operator="between">
      <formula>45</formula>
      <formula>60</formula>
    </cfRule>
  </conditionalFormatting>
  <conditionalFormatting sqref="AC4">
    <cfRule type="cellIs" dxfId="548" priority="43" stopIfTrue="1" operator="greaterThan">
      <formula>70</formula>
    </cfRule>
    <cfRule type="cellIs" dxfId="547" priority="44" stopIfTrue="1" operator="between">
      <formula>60</formula>
      <formula>70</formula>
    </cfRule>
    <cfRule type="cellIs" dxfId="546" priority="45" stopIfTrue="1" operator="between">
      <formula>45</formula>
      <formula>60</formula>
    </cfRule>
  </conditionalFormatting>
  <conditionalFormatting sqref="AD4">
    <cfRule type="cellIs" dxfId="545" priority="40" stopIfTrue="1" operator="greaterThan">
      <formula>70</formula>
    </cfRule>
    <cfRule type="cellIs" dxfId="544" priority="41" stopIfTrue="1" operator="between">
      <formula>60</formula>
      <formula>70</formula>
    </cfRule>
    <cfRule type="cellIs" dxfId="543" priority="42" stopIfTrue="1" operator="between">
      <formula>45</formula>
      <formula>60</formula>
    </cfRule>
  </conditionalFormatting>
  <conditionalFormatting sqref="AB4">
    <cfRule type="cellIs" dxfId="542" priority="34" stopIfTrue="1" operator="greaterThan">
      <formula>70</formula>
    </cfRule>
    <cfRule type="cellIs" dxfId="541" priority="35" stopIfTrue="1" operator="between">
      <formula>60</formula>
      <formula>70</formula>
    </cfRule>
    <cfRule type="cellIs" dxfId="540" priority="36" stopIfTrue="1" operator="between">
      <formula>45</formula>
      <formula>60</formula>
    </cfRule>
  </conditionalFormatting>
  <conditionalFormatting sqref="AE4">
    <cfRule type="cellIs" dxfId="539" priority="31" stopIfTrue="1" operator="greaterThan">
      <formula>70</formula>
    </cfRule>
    <cfRule type="cellIs" dxfId="538" priority="32" stopIfTrue="1" operator="between">
      <formula>60</formula>
      <formula>70</formula>
    </cfRule>
    <cfRule type="cellIs" dxfId="537" priority="33" stopIfTrue="1" operator="between">
      <formula>45</formula>
      <formula>60</formula>
    </cfRule>
  </conditionalFormatting>
  <conditionalFormatting sqref="D4">
    <cfRule type="cellIs" dxfId="536" priority="28" stopIfTrue="1" operator="greaterThan">
      <formula>70</formula>
    </cfRule>
    <cfRule type="cellIs" dxfId="535" priority="29" stopIfTrue="1" operator="between">
      <formula>60</formula>
      <formula>70</formula>
    </cfRule>
    <cfRule type="cellIs" dxfId="534" priority="30" stopIfTrue="1" operator="between">
      <formula>45</formula>
      <formula>60</formula>
    </cfRule>
  </conditionalFormatting>
  <conditionalFormatting sqref="E4">
    <cfRule type="cellIs" dxfId="533" priority="25" stopIfTrue="1" operator="greaterThan">
      <formula>70</formula>
    </cfRule>
    <cfRule type="cellIs" dxfId="532" priority="26" stopIfTrue="1" operator="between">
      <formula>60</formula>
      <formula>70</formula>
    </cfRule>
    <cfRule type="cellIs" dxfId="531" priority="27" stopIfTrue="1" operator="between">
      <formula>45</formula>
      <formula>60</formula>
    </cfRule>
  </conditionalFormatting>
  <conditionalFormatting sqref="J4">
    <cfRule type="cellIs" dxfId="530" priority="22" stopIfTrue="1" operator="greaterThan">
      <formula>70</formula>
    </cfRule>
    <cfRule type="cellIs" dxfId="529" priority="23" stopIfTrue="1" operator="between">
      <formula>60</formula>
      <formula>70</formula>
    </cfRule>
    <cfRule type="cellIs" dxfId="528" priority="24" stopIfTrue="1" operator="between">
      <formula>45</formula>
      <formula>60</formula>
    </cfRule>
  </conditionalFormatting>
  <conditionalFormatting sqref="AA4">
    <cfRule type="cellIs" dxfId="527" priority="16" stopIfTrue="1" operator="greaterThan">
      <formula>70</formula>
    </cfRule>
    <cfRule type="cellIs" dxfId="526" priority="17" stopIfTrue="1" operator="between">
      <formula>60</formula>
      <formula>70</formula>
    </cfRule>
    <cfRule type="cellIs" dxfId="525" priority="18" stopIfTrue="1" operator="between">
      <formula>45</formula>
      <formula>60</formula>
    </cfRule>
  </conditionalFormatting>
  <conditionalFormatting sqref="AF4">
    <cfRule type="cellIs" dxfId="524" priority="13" stopIfTrue="1" operator="greaterThan">
      <formula>70</formula>
    </cfRule>
    <cfRule type="cellIs" dxfId="523" priority="14" stopIfTrue="1" operator="between">
      <formula>60</formula>
      <formula>70</formula>
    </cfRule>
    <cfRule type="cellIs" dxfId="522" priority="15" stopIfTrue="1" operator="between">
      <formula>45</formula>
      <formula>60</formula>
    </cfRule>
  </conditionalFormatting>
  <conditionalFormatting sqref="B4">
    <cfRule type="cellIs" dxfId="521" priority="10" stopIfTrue="1" operator="greaterThan">
      <formula>70</formula>
    </cfRule>
    <cfRule type="cellIs" dxfId="520" priority="11" stopIfTrue="1" operator="between">
      <formula>60</formula>
      <formula>70</formula>
    </cfRule>
    <cfRule type="cellIs" dxfId="519" priority="12" stopIfTrue="1" operator="between">
      <formula>45</formula>
      <formula>60</formula>
    </cfRule>
  </conditionalFormatting>
  <conditionalFormatting sqref="K4">
    <cfRule type="cellIs" dxfId="518" priority="7" stopIfTrue="1" operator="greaterThan">
      <formula>70</formula>
    </cfRule>
    <cfRule type="cellIs" dxfId="517" priority="8" stopIfTrue="1" operator="between">
      <formula>60</formula>
      <formula>70</formula>
    </cfRule>
    <cfRule type="cellIs" dxfId="516" priority="9" stopIfTrue="1" operator="between">
      <formula>45</formula>
      <formula>60</formula>
    </cfRule>
  </conditionalFormatting>
  <conditionalFormatting sqref="P4">
    <cfRule type="cellIs" dxfId="515" priority="4" stopIfTrue="1" operator="greaterThan">
      <formula>70</formula>
    </cfRule>
    <cfRule type="cellIs" dxfId="514" priority="5" stopIfTrue="1" operator="between">
      <formula>60</formula>
      <formula>70</formula>
    </cfRule>
    <cfRule type="cellIs" dxfId="513" priority="6" stopIfTrue="1" operator="between">
      <formula>45</formula>
      <formula>60</formula>
    </cfRule>
  </conditionalFormatting>
  <conditionalFormatting sqref="X4">
    <cfRule type="cellIs" dxfId="512" priority="1" stopIfTrue="1" operator="greaterThan">
      <formula>70</formula>
    </cfRule>
    <cfRule type="cellIs" dxfId="511" priority="2" stopIfTrue="1" operator="between">
      <formula>60</formula>
      <formula>70</formula>
    </cfRule>
    <cfRule type="cellIs" dxfId="51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G3" sqref="AG3:AG8"/>
    </sheetView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8.8800000000000008</v>
      </c>
      <c r="C3" s="11">
        <v>8.57</v>
      </c>
      <c r="D3" s="11">
        <v>8.76</v>
      </c>
      <c r="E3" s="11">
        <v>9.74</v>
      </c>
      <c r="F3" s="11">
        <v>3.93</v>
      </c>
      <c r="G3" s="11">
        <v>11.2</v>
      </c>
      <c r="H3" s="11">
        <v>10.9</v>
      </c>
      <c r="I3" s="11">
        <v>11</v>
      </c>
      <c r="J3" s="11">
        <v>10.5</v>
      </c>
      <c r="K3" s="11">
        <v>1.91</v>
      </c>
      <c r="L3" s="11">
        <v>8.43</v>
      </c>
      <c r="M3" s="11">
        <v>8.42</v>
      </c>
      <c r="N3" s="11">
        <v>6.85</v>
      </c>
      <c r="O3" s="11">
        <v>11</v>
      </c>
      <c r="P3" s="11">
        <v>8.24</v>
      </c>
      <c r="Q3" s="11">
        <v>8.75</v>
      </c>
      <c r="R3" s="11">
        <v>7.9</v>
      </c>
      <c r="S3" s="11">
        <v>8.1199999999999992</v>
      </c>
      <c r="T3" s="11">
        <v>7.98</v>
      </c>
      <c r="U3" s="11">
        <v>10.3</v>
      </c>
      <c r="V3" s="11">
        <v>8.2100000000000009</v>
      </c>
      <c r="W3" s="11">
        <v>10.199999999999999</v>
      </c>
      <c r="X3" s="11">
        <v>8.2799999999999994</v>
      </c>
      <c r="Y3" s="11">
        <v>7.87</v>
      </c>
      <c r="Z3" s="11">
        <v>8</v>
      </c>
      <c r="AA3" s="11">
        <v>8.23</v>
      </c>
      <c r="AB3" s="11">
        <v>7.6</v>
      </c>
      <c r="AC3" s="11">
        <v>7.61</v>
      </c>
      <c r="AD3" s="11">
        <v>8.9600000000000009</v>
      </c>
      <c r="AE3" s="11">
        <v>7.55</v>
      </c>
      <c r="AF3" s="11">
        <v>1.72</v>
      </c>
      <c r="AG3" s="11">
        <v>7.47</v>
      </c>
      <c r="AH3" s="11"/>
      <c r="AI3" s="11"/>
      <c r="AM3" s="5"/>
    </row>
    <row r="4" spans="1:40" s="4" customFormat="1" x14ac:dyDescent="0.25">
      <c r="A4" s="3" t="s">
        <v>7</v>
      </c>
      <c r="B4" s="22">
        <v>52</v>
      </c>
      <c r="C4" s="22">
        <v>54</v>
      </c>
      <c r="D4" s="22">
        <v>46</v>
      </c>
      <c r="E4" s="22">
        <v>18</v>
      </c>
      <c r="F4" s="22">
        <v>8</v>
      </c>
      <c r="G4" s="22">
        <v>11</v>
      </c>
      <c r="H4" s="22">
        <v>20</v>
      </c>
      <c r="I4" s="22">
        <v>38</v>
      </c>
      <c r="J4" s="22">
        <v>20</v>
      </c>
      <c r="K4" s="22">
        <v>8</v>
      </c>
      <c r="L4" s="22">
        <v>50</v>
      </c>
      <c r="M4" s="22">
        <v>51</v>
      </c>
      <c r="N4" s="22">
        <v>16</v>
      </c>
      <c r="O4" s="22">
        <v>28</v>
      </c>
      <c r="P4" s="22">
        <v>51</v>
      </c>
      <c r="Q4" s="22">
        <v>41</v>
      </c>
      <c r="R4" s="22">
        <v>47</v>
      </c>
      <c r="S4" s="22">
        <v>48</v>
      </c>
      <c r="T4" s="22">
        <v>45</v>
      </c>
      <c r="U4" s="22">
        <v>25</v>
      </c>
      <c r="V4" s="22">
        <v>30</v>
      </c>
      <c r="W4" s="22">
        <v>41</v>
      </c>
      <c r="X4" s="22">
        <v>11</v>
      </c>
      <c r="Y4" s="22">
        <v>45</v>
      </c>
      <c r="Z4" s="22">
        <v>44</v>
      </c>
      <c r="AA4" s="22">
        <v>41</v>
      </c>
      <c r="AB4" s="22">
        <v>31</v>
      </c>
      <c r="AC4" s="22">
        <v>41</v>
      </c>
      <c r="AD4" s="22">
        <v>29</v>
      </c>
      <c r="AE4" s="22">
        <v>37</v>
      </c>
      <c r="AF4" s="22">
        <v>3</v>
      </c>
      <c r="AG4" s="22">
        <v>34</v>
      </c>
      <c r="AI4" s="15">
        <f>SUM(C4:AG4)</f>
        <v>1012</v>
      </c>
      <c r="AJ4" s="6">
        <f>AVERAGE(C4:AG4)</f>
        <v>32.645161290322584</v>
      </c>
      <c r="AK4" s="17"/>
    </row>
    <row r="5" spans="1:40" x14ac:dyDescent="0.25">
      <c r="A5" s="2" t="s">
        <v>12</v>
      </c>
      <c r="B5" s="16">
        <f t="shared" ref="B5:AG5" si="0">$A6+B6</f>
        <v>122258</v>
      </c>
      <c r="C5" s="16">
        <f t="shared" si="0"/>
        <v>122312</v>
      </c>
      <c r="D5" s="16">
        <f t="shared" si="0"/>
        <v>122358</v>
      </c>
      <c r="E5" s="16">
        <f t="shared" si="0"/>
        <v>122376</v>
      </c>
      <c r="F5" s="16">
        <f t="shared" si="0"/>
        <v>122384</v>
      </c>
      <c r="G5" s="16">
        <f t="shared" si="0"/>
        <v>122395</v>
      </c>
      <c r="H5" s="16">
        <f t="shared" si="0"/>
        <v>122415</v>
      </c>
      <c r="I5" s="16">
        <f t="shared" si="0"/>
        <v>122453</v>
      </c>
      <c r="J5" s="16">
        <f t="shared" si="0"/>
        <v>122473</v>
      </c>
      <c r="K5" s="16">
        <f t="shared" si="0"/>
        <v>122481</v>
      </c>
      <c r="L5" s="16">
        <f t="shared" si="0"/>
        <v>122531</v>
      </c>
      <c r="M5" s="16">
        <f t="shared" si="0"/>
        <v>122582</v>
      </c>
      <c r="N5" s="16">
        <f t="shared" si="0"/>
        <v>122598</v>
      </c>
      <c r="O5" s="16">
        <f t="shared" si="0"/>
        <v>122626</v>
      </c>
      <c r="P5" s="16">
        <f t="shared" si="0"/>
        <v>122677</v>
      </c>
      <c r="Q5" s="16">
        <f t="shared" si="0"/>
        <v>122718</v>
      </c>
      <c r="R5" s="16">
        <f t="shared" si="0"/>
        <v>122765</v>
      </c>
      <c r="S5" s="16">
        <f t="shared" si="0"/>
        <v>122813</v>
      </c>
      <c r="T5" s="16">
        <f t="shared" si="0"/>
        <v>122858</v>
      </c>
      <c r="U5" s="16">
        <f t="shared" si="0"/>
        <v>122883</v>
      </c>
      <c r="V5" s="16">
        <f t="shared" si="0"/>
        <v>122913</v>
      </c>
      <c r="W5" s="16">
        <f t="shared" si="0"/>
        <v>122954</v>
      </c>
      <c r="X5" s="16">
        <f t="shared" si="0"/>
        <v>122965</v>
      </c>
      <c r="Y5" s="16">
        <f t="shared" si="0"/>
        <v>123010</v>
      </c>
      <c r="Z5" s="16">
        <f t="shared" si="0"/>
        <v>123054</v>
      </c>
      <c r="AA5" s="16">
        <f t="shared" si="0"/>
        <v>123095</v>
      </c>
      <c r="AB5" s="16">
        <f t="shared" si="0"/>
        <v>123126</v>
      </c>
      <c r="AC5" s="16">
        <f t="shared" si="0"/>
        <v>123167</v>
      </c>
      <c r="AD5" s="16">
        <f t="shared" si="0"/>
        <v>123196</v>
      </c>
      <c r="AE5" s="16">
        <f t="shared" si="0"/>
        <v>123233</v>
      </c>
      <c r="AF5" s="16">
        <f t="shared" si="0"/>
        <v>123236</v>
      </c>
      <c r="AG5" s="16">
        <f t="shared" si="0"/>
        <v>123270</v>
      </c>
      <c r="AI5" s="16">
        <f>MAX(C5:AG5)-B5</f>
        <v>1012</v>
      </c>
    </row>
    <row r="6" spans="1:40" s="15" customFormat="1" x14ac:dyDescent="0.25">
      <c r="A6" s="2">
        <v>46549</v>
      </c>
      <c r="B6">
        <v>75709</v>
      </c>
      <c r="C6">
        <v>75763</v>
      </c>
      <c r="D6">
        <v>75809</v>
      </c>
      <c r="E6">
        <v>75827</v>
      </c>
      <c r="F6">
        <v>75835</v>
      </c>
      <c r="G6">
        <v>75846</v>
      </c>
      <c r="H6">
        <v>75866</v>
      </c>
      <c r="I6">
        <v>75904</v>
      </c>
      <c r="J6">
        <v>75924</v>
      </c>
      <c r="K6">
        <v>75932</v>
      </c>
      <c r="L6">
        <v>75982</v>
      </c>
      <c r="M6">
        <v>76033</v>
      </c>
      <c r="N6">
        <v>76049</v>
      </c>
      <c r="O6">
        <v>76077</v>
      </c>
      <c r="P6">
        <v>76128</v>
      </c>
      <c r="Q6">
        <v>76169</v>
      </c>
      <c r="R6">
        <v>76216</v>
      </c>
      <c r="S6">
        <v>76264</v>
      </c>
      <c r="T6">
        <v>76309</v>
      </c>
      <c r="U6">
        <v>76334</v>
      </c>
      <c r="V6">
        <v>76364</v>
      </c>
      <c r="W6">
        <v>76405</v>
      </c>
      <c r="X6">
        <v>76416</v>
      </c>
      <c r="Y6">
        <v>76461</v>
      </c>
      <c r="Z6">
        <v>76505</v>
      </c>
      <c r="AA6">
        <v>76546</v>
      </c>
      <c r="AB6">
        <v>76577</v>
      </c>
      <c r="AC6">
        <v>76618</v>
      </c>
      <c r="AD6">
        <v>76647</v>
      </c>
      <c r="AE6">
        <v>76684</v>
      </c>
      <c r="AF6">
        <v>76687</v>
      </c>
      <c r="AG6">
        <v>76721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53.819999999999993</v>
      </c>
      <c r="C8" s="11">
        <f t="shared" ref="C8:D8" si="2">C4*(1+$A$9)</f>
        <v>55.889999999999993</v>
      </c>
      <c r="D8" s="11">
        <f t="shared" si="2"/>
        <v>47.61</v>
      </c>
      <c r="E8" s="11">
        <f t="shared" ref="E8:F8" si="3">E4*(1+$A$9)</f>
        <v>18.63</v>
      </c>
      <c r="F8" s="11">
        <f t="shared" si="3"/>
        <v>8.2799999999999994</v>
      </c>
      <c r="G8" s="11">
        <f t="shared" ref="G8:H8" si="4">G4*(1+$A$9)</f>
        <v>11.385</v>
      </c>
      <c r="H8" s="11">
        <f t="shared" si="4"/>
        <v>20.7</v>
      </c>
      <c r="I8" s="11">
        <f t="shared" ref="I8:J8" si="5">I4*(1+$A$9)</f>
        <v>39.33</v>
      </c>
      <c r="J8" s="11">
        <f t="shared" si="5"/>
        <v>20.7</v>
      </c>
      <c r="K8" s="11">
        <f t="shared" ref="K8:L8" si="6">K4*(1+$A$9)</f>
        <v>8.2799999999999994</v>
      </c>
      <c r="L8" s="11">
        <f t="shared" si="6"/>
        <v>51.749999999999993</v>
      </c>
      <c r="M8" s="11">
        <f t="shared" ref="M8:N8" si="7">M4*(1+$A$9)</f>
        <v>52.784999999999997</v>
      </c>
      <c r="N8" s="11">
        <f t="shared" si="7"/>
        <v>16.559999999999999</v>
      </c>
      <c r="O8" s="11">
        <f t="shared" ref="O8:P8" si="8">O4*(1+$A$9)</f>
        <v>28.979999999999997</v>
      </c>
      <c r="P8" s="11">
        <f t="shared" si="8"/>
        <v>52.784999999999997</v>
      </c>
      <c r="Q8" s="11">
        <f t="shared" ref="Q8:R8" si="9">Q4*(1+$A$9)</f>
        <v>42.434999999999995</v>
      </c>
      <c r="R8" s="11">
        <f t="shared" si="9"/>
        <v>48.644999999999996</v>
      </c>
      <c r="S8" s="11">
        <f t="shared" ref="S8:T8" si="10">S4*(1+$A$9)</f>
        <v>49.679999999999993</v>
      </c>
      <c r="T8" s="11">
        <f t="shared" si="10"/>
        <v>46.574999999999996</v>
      </c>
      <c r="U8" s="11">
        <f t="shared" ref="U8:V8" si="11">U4*(1+$A$9)</f>
        <v>25.874999999999996</v>
      </c>
      <c r="V8" s="11">
        <f t="shared" si="11"/>
        <v>31.049999999999997</v>
      </c>
      <c r="W8" s="11">
        <f t="shared" ref="W8:X8" si="12">W4*(1+$A$9)</f>
        <v>42.434999999999995</v>
      </c>
      <c r="X8" s="11">
        <f t="shared" si="12"/>
        <v>11.385</v>
      </c>
      <c r="Y8" s="11">
        <f t="shared" ref="Y8:Z8" si="13">Y4*(1+$A$9)</f>
        <v>46.574999999999996</v>
      </c>
      <c r="Z8" s="11">
        <f t="shared" si="13"/>
        <v>45.54</v>
      </c>
      <c r="AA8" s="11">
        <f t="shared" ref="AA8:AB8" si="14">AA4*(1+$A$9)</f>
        <v>42.434999999999995</v>
      </c>
      <c r="AB8" s="11">
        <f t="shared" si="14"/>
        <v>32.085000000000001</v>
      </c>
      <c r="AC8" s="11">
        <f t="shared" ref="AC8:AD8" si="15">AC4*(1+$A$9)</f>
        <v>42.434999999999995</v>
      </c>
      <c r="AD8" s="11">
        <f t="shared" si="15"/>
        <v>30.014999999999997</v>
      </c>
      <c r="AE8" s="11">
        <f t="shared" ref="AE8:AF8" si="16">AE4*(1+$A$9)</f>
        <v>38.294999999999995</v>
      </c>
      <c r="AF8" s="11">
        <f t="shared" si="16"/>
        <v>3.1049999999999995</v>
      </c>
      <c r="AG8" s="11">
        <f t="shared" ref="AG8" si="17">AG4*(1+$A$9)</f>
        <v>35.19</v>
      </c>
      <c r="AI8" s="15">
        <f>SUM(C8:AG8)</f>
        <v>1047.4199999999998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F4 Y4:Z4 N4:O4">
    <cfRule type="cellIs" dxfId="509" priority="85" stopIfTrue="1" operator="greaterThan">
      <formula>70</formula>
    </cfRule>
    <cfRule type="cellIs" dxfId="508" priority="86" stopIfTrue="1" operator="between">
      <formula>60</formula>
      <formula>70</formula>
    </cfRule>
    <cfRule type="cellIs" dxfId="507" priority="87" stopIfTrue="1" operator="between">
      <formula>45</formula>
      <formula>60</formula>
    </cfRule>
  </conditionalFormatting>
  <conditionalFormatting sqref="AG4">
    <cfRule type="cellIs" dxfId="506" priority="82" stopIfTrue="1" operator="greaterThan">
      <formula>70</formula>
    </cfRule>
    <cfRule type="cellIs" dxfId="505" priority="83" stopIfTrue="1" operator="between">
      <formula>60</formula>
      <formula>70</formula>
    </cfRule>
    <cfRule type="cellIs" dxfId="504" priority="84" stopIfTrue="1" operator="between">
      <formula>45</formula>
      <formula>60</formula>
    </cfRule>
  </conditionalFormatting>
  <conditionalFormatting sqref="G4">
    <cfRule type="cellIs" dxfId="503" priority="79" stopIfTrue="1" operator="greaterThan">
      <formula>70</formula>
    </cfRule>
    <cfRule type="cellIs" dxfId="502" priority="80" stopIfTrue="1" operator="between">
      <formula>60</formula>
      <formula>70</formula>
    </cfRule>
    <cfRule type="cellIs" dxfId="501" priority="81" stopIfTrue="1" operator="between">
      <formula>45</formula>
      <formula>60</formula>
    </cfRule>
  </conditionalFormatting>
  <conditionalFormatting sqref="U4">
    <cfRule type="cellIs" dxfId="500" priority="76" stopIfTrue="1" operator="greaterThan">
      <formula>70</formula>
    </cfRule>
    <cfRule type="cellIs" dxfId="499" priority="77" stopIfTrue="1" operator="between">
      <formula>60</formula>
      <formula>70</formula>
    </cfRule>
    <cfRule type="cellIs" dxfId="498" priority="78" stopIfTrue="1" operator="between">
      <formula>45</formula>
      <formula>60</formula>
    </cfRule>
  </conditionalFormatting>
  <conditionalFormatting sqref="Q4">
    <cfRule type="cellIs" dxfId="497" priority="73" stopIfTrue="1" operator="greaterThan">
      <formula>70</formula>
    </cfRule>
    <cfRule type="cellIs" dxfId="496" priority="74" stopIfTrue="1" operator="between">
      <formula>60</formula>
      <formula>70</formula>
    </cfRule>
    <cfRule type="cellIs" dxfId="495" priority="75" stopIfTrue="1" operator="between">
      <formula>45</formula>
      <formula>60</formula>
    </cfRule>
  </conditionalFormatting>
  <conditionalFormatting sqref="C4">
    <cfRule type="cellIs" dxfId="494" priority="70" stopIfTrue="1" operator="greaterThan">
      <formula>70</formula>
    </cfRule>
    <cfRule type="cellIs" dxfId="493" priority="71" stopIfTrue="1" operator="between">
      <formula>60</formula>
      <formula>70</formula>
    </cfRule>
    <cfRule type="cellIs" dxfId="492" priority="72" stopIfTrue="1" operator="between">
      <formula>45</formula>
      <formula>60</formula>
    </cfRule>
  </conditionalFormatting>
  <conditionalFormatting sqref="H4">
    <cfRule type="cellIs" dxfId="491" priority="67" stopIfTrue="1" operator="greaterThan">
      <formula>70</formula>
    </cfRule>
    <cfRule type="cellIs" dxfId="490" priority="68" stopIfTrue="1" operator="between">
      <formula>60</formula>
      <formula>70</formula>
    </cfRule>
    <cfRule type="cellIs" dxfId="489" priority="69" stopIfTrue="1" operator="between">
      <formula>45</formula>
      <formula>60</formula>
    </cfRule>
  </conditionalFormatting>
  <conditionalFormatting sqref="V4">
    <cfRule type="cellIs" dxfId="488" priority="64" stopIfTrue="1" operator="greaterThan">
      <formula>70</formula>
    </cfRule>
    <cfRule type="cellIs" dxfId="487" priority="65" stopIfTrue="1" operator="between">
      <formula>60</formula>
      <formula>70</formula>
    </cfRule>
    <cfRule type="cellIs" dxfId="486" priority="66" stopIfTrue="1" operator="between">
      <formula>45</formula>
      <formula>60</formula>
    </cfRule>
  </conditionalFormatting>
  <conditionalFormatting sqref="S4">
    <cfRule type="cellIs" dxfId="485" priority="61" stopIfTrue="1" operator="greaterThan">
      <formula>70</formula>
    </cfRule>
    <cfRule type="cellIs" dxfId="484" priority="62" stopIfTrue="1" operator="between">
      <formula>60</formula>
      <formula>70</formula>
    </cfRule>
    <cfRule type="cellIs" dxfId="483" priority="63" stopIfTrue="1" operator="between">
      <formula>45</formula>
      <formula>60</formula>
    </cfRule>
  </conditionalFormatting>
  <conditionalFormatting sqref="I4">
    <cfRule type="cellIs" dxfId="482" priority="58" stopIfTrue="1" operator="greaterThan">
      <formula>70</formula>
    </cfRule>
    <cfRule type="cellIs" dxfId="481" priority="59" stopIfTrue="1" operator="between">
      <formula>60</formula>
      <formula>70</formula>
    </cfRule>
    <cfRule type="cellIs" dxfId="480" priority="60" stopIfTrue="1" operator="between">
      <formula>45</formula>
      <formula>60</formula>
    </cfRule>
  </conditionalFormatting>
  <conditionalFormatting sqref="W4">
    <cfRule type="cellIs" dxfId="479" priority="55" stopIfTrue="1" operator="greaterThan">
      <formula>70</formula>
    </cfRule>
    <cfRule type="cellIs" dxfId="478" priority="56" stopIfTrue="1" operator="between">
      <formula>60</formula>
      <formula>70</formula>
    </cfRule>
    <cfRule type="cellIs" dxfId="477" priority="57" stopIfTrue="1" operator="between">
      <formula>45</formula>
      <formula>60</formula>
    </cfRule>
  </conditionalFormatting>
  <conditionalFormatting sqref="T4">
    <cfRule type="cellIs" dxfId="476" priority="52" stopIfTrue="1" operator="greaterThan">
      <formula>70</formula>
    </cfRule>
    <cfRule type="cellIs" dxfId="475" priority="53" stopIfTrue="1" operator="between">
      <formula>60</formula>
      <formula>70</formula>
    </cfRule>
    <cfRule type="cellIs" dxfId="474" priority="54" stopIfTrue="1" operator="between">
      <formula>45</formula>
      <formula>60</formula>
    </cfRule>
  </conditionalFormatting>
  <conditionalFormatting sqref="L4">
    <cfRule type="cellIs" dxfId="473" priority="49" stopIfTrue="1" operator="greaterThan">
      <formula>70</formula>
    </cfRule>
    <cfRule type="cellIs" dxfId="472" priority="50" stopIfTrue="1" operator="between">
      <formula>60</formula>
      <formula>70</formula>
    </cfRule>
    <cfRule type="cellIs" dxfId="471" priority="51" stopIfTrue="1" operator="between">
      <formula>45</formula>
      <formula>60</formula>
    </cfRule>
  </conditionalFormatting>
  <conditionalFormatting sqref="M4">
    <cfRule type="cellIs" dxfId="470" priority="46" stopIfTrue="1" operator="greaterThan">
      <formula>70</formula>
    </cfRule>
    <cfRule type="cellIs" dxfId="469" priority="47" stopIfTrue="1" operator="between">
      <formula>60</formula>
      <formula>70</formula>
    </cfRule>
    <cfRule type="cellIs" dxfId="468" priority="48" stopIfTrue="1" operator="between">
      <formula>45</formula>
      <formula>60</formula>
    </cfRule>
  </conditionalFormatting>
  <conditionalFormatting sqref="R4">
    <cfRule type="cellIs" dxfId="467" priority="43" stopIfTrue="1" operator="greaterThan">
      <formula>70</formula>
    </cfRule>
    <cfRule type="cellIs" dxfId="466" priority="44" stopIfTrue="1" operator="between">
      <formula>60</formula>
      <formula>70</formula>
    </cfRule>
    <cfRule type="cellIs" dxfId="465" priority="45" stopIfTrue="1" operator="between">
      <formula>45</formula>
      <formula>60</formula>
    </cfRule>
  </conditionalFormatting>
  <conditionalFormatting sqref="AC4">
    <cfRule type="cellIs" dxfId="464" priority="40" stopIfTrue="1" operator="greaterThan">
      <formula>70</formula>
    </cfRule>
    <cfRule type="cellIs" dxfId="463" priority="41" stopIfTrue="1" operator="between">
      <formula>60</formula>
      <formula>70</formula>
    </cfRule>
    <cfRule type="cellIs" dxfId="462" priority="42" stopIfTrue="1" operator="between">
      <formula>45</formula>
      <formula>60</formula>
    </cfRule>
  </conditionalFormatting>
  <conditionalFormatting sqref="AD4">
    <cfRule type="cellIs" dxfId="461" priority="37" stopIfTrue="1" operator="greaterThan">
      <formula>70</formula>
    </cfRule>
    <cfRule type="cellIs" dxfId="460" priority="38" stopIfTrue="1" operator="between">
      <formula>60</formula>
      <formula>70</formula>
    </cfRule>
    <cfRule type="cellIs" dxfId="459" priority="39" stopIfTrue="1" operator="between">
      <formula>45</formula>
      <formula>60</formula>
    </cfRule>
  </conditionalFormatting>
  <conditionalFormatting sqref="AB4">
    <cfRule type="cellIs" dxfId="458" priority="34" stopIfTrue="1" operator="greaterThan">
      <formula>70</formula>
    </cfRule>
    <cfRule type="cellIs" dxfId="457" priority="35" stopIfTrue="1" operator="between">
      <formula>60</formula>
      <formula>70</formula>
    </cfRule>
    <cfRule type="cellIs" dxfId="456" priority="36" stopIfTrue="1" operator="between">
      <formula>45</formula>
      <formula>60</formula>
    </cfRule>
  </conditionalFormatting>
  <conditionalFormatting sqref="AE4">
    <cfRule type="cellIs" dxfId="455" priority="31" stopIfTrue="1" operator="greaterThan">
      <formula>70</formula>
    </cfRule>
    <cfRule type="cellIs" dxfId="454" priority="32" stopIfTrue="1" operator="between">
      <formula>60</formula>
      <formula>70</formula>
    </cfRule>
    <cfRule type="cellIs" dxfId="453" priority="33" stopIfTrue="1" operator="between">
      <formula>45</formula>
      <formula>60</formula>
    </cfRule>
  </conditionalFormatting>
  <conditionalFormatting sqref="D4">
    <cfRule type="cellIs" dxfId="452" priority="28" stopIfTrue="1" operator="greaterThan">
      <formula>70</formula>
    </cfRule>
    <cfRule type="cellIs" dxfId="451" priority="29" stopIfTrue="1" operator="between">
      <formula>60</formula>
      <formula>70</formula>
    </cfRule>
    <cfRule type="cellIs" dxfId="450" priority="30" stopIfTrue="1" operator="between">
      <formula>45</formula>
      <formula>60</formula>
    </cfRule>
  </conditionalFormatting>
  <conditionalFormatting sqref="E4">
    <cfRule type="cellIs" dxfId="449" priority="25" stopIfTrue="1" operator="greaterThan">
      <formula>70</formula>
    </cfRule>
    <cfRule type="cellIs" dxfId="448" priority="26" stopIfTrue="1" operator="between">
      <formula>60</formula>
      <formula>70</formula>
    </cfRule>
    <cfRule type="cellIs" dxfId="447" priority="27" stopIfTrue="1" operator="between">
      <formula>45</formula>
      <formula>60</formula>
    </cfRule>
  </conditionalFormatting>
  <conditionalFormatting sqref="J4">
    <cfRule type="cellIs" dxfId="446" priority="22" stopIfTrue="1" operator="greaterThan">
      <formula>70</formula>
    </cfRule>
    <cfRule type="cellIs" dxfId="445" priority="23" stopIfTrue="1" operator="between">
      <formula>60</formula>
      <formula>70</formula>
    </cfRule>
    <cfRule type="cellIs" dxfId="444" priority="24" stopIfTrue="1" operator="between">
      <formula>45</formula>
      <formula>60</formula>
    </cfRule>
  </conditionalFormatting>
  <conditionalFormatting sqref="AA4">
    <cfRule type="cellIs" dxfId="443" priority="19" stopIfTrue="1" operator="greaterThan">
      <formula>70</formula>
    </cfRule>
    <cfRule type="cellIs" dxfId="442" priority="20" stopIfTrue="1" operator="between">
      <formula>60</formula>
      <formula>70</formula>
    </cfRule>
    <cfRule type="cellIs" dxfId="441" priority="21" stopIfTrue="1" operator="between">
      <formula>45</formula>
      <formula>60</formula>
    </cfRule>
  </conditionalFormatting>
  <conditionalFormatting sqref="AF4">
    <cfRule type="cellIs" dxfId="440" priority="16" stopIfTrue="1" operator="greaterThan">
      <formula>70</formula>
    </cfRule>
    <cfRule type="cellIs" dxfId="439" priority="17" stopIfTrue="1" operator="between">
      <formula>60</formula>
      <formula>70</formula>
    </cfRule>
    <cfRule type="cellIs" dxfId="438" priority="18" stopIfTrue="1" operator="between">
      <formula>45</formula>
      <formula>60</formula>
    </cfRule>
  </conditionalFormatting>
  <conditionalFormatting sqref="K4">
    <cfRule type="cellIs" dxfId="437" priority="10" stopIfTrue="1" operator="greaterThan">
      <formula>70</formula>
    </cfRule>
    <cfRule type="cellIs" dxfId="436" priority="11" stopIfTrue="1" operator="between">
      <formula>60</formula>
      <formula>70</formula>
    </cfRule>
    <cfRule type="cellIs" dxfId="435" priority="12" stopIfTrue="1" operator="between">
      <formula>45</formula>
      <formula>60</formula>
    </cfRule>
  </conditionalFormatting>
  <conditionalFormatting sqref="P4">
    <cfRule type="cellIs" dxfId="434" priority="7" stopIfTrue="1" operator="greaterThan">
      <formula>70</formula>
    </cfRule>
    <cfRule type="cellIs" dxfId="433" priority="8" stopIfTrue="1" operator="between">
      <formula>60</formula>
      <formula>70</formula>
    </cfRule>
    <cfRule type="cellIs" dxfId="432" priority="9" stopIfTrue="1" operator="between">
      <formula>45</formula>
      <formula>60</formula>
    </cfRule>
  </conditionalFormatting>
  <conditionalFormatting sqref="X4">
    <cfRule type="cellIs" dxfId="431" priority="4" stopIfTrue="1" operator="greaterThan">
      <formula>70</formula>
    </cfRule>
    <cfRule type="cellIs" dxfId="430" priority="5" stopIfTrue="1" operator="between">
      <formula>60</formula>
      <formula>70</formula>
    </cfRule>
    <cfRule type="cellIs" dxfId="429" priority="6" stopIfTrue="1" operator="between">
      <formula>45</formula>
      <formula>60</formula>
    </cfRule>
  </conditionalFormatting>
  <conditionalFormatting sqref="B4">
    <cfRule type="cellIs" dxfId="428" priority="1" stopIfTrue="1" operator="greaterThan">
      <formula>70</formula>
    </cfRule>
    <cfRule type="cellIs" dxfId="427" priority="2" stopIfTrue="1" operator="between">
      <formula>60</formula>
      <formula>70</formula>
    </cfRule>
    <cfRule type="cellIs" dxfId="42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/>
      <c r="C3" s="11">
        <v>9.7899999999999991</v>
      </c>
      <c r="D3" s="11">
        <v>10</v>
      </c>
      <c r="E3">
        <v>10</v>
      </c>
      <c r="F3" s="11">
        <v>10</v>
      </c>
      <c r="G3" s="11">
        <v>9.4870000000000001</v>
      </c>
      <c r="H3" s="11">
        <v>10</v>
      </c>
      <c r="I3" s="11">
        <v>9.8339999999999996</v>
      </c>
      <c r="J3" s="11">
        <v>10</v>
      </c>
      <c r="K3" s="11">
        <v>4.194</v>
      </c>
      <c r="L3" s="11">
        <v>9.9589999999999996</v>
      </c>
      <c r="M3" s="11">
        <v>10</v>
      </c>
      <c r="N3" s="11">
        <v>10</v>
      </c>
      <c r="O3" s="11">
        <v>10</v>
      </c>
      <c r="P3" s="11">
        <v>10</v>
      </c>
      <c r="Q3" s="11">
        <v>9.9700000000000006</v>
      </c>
      <c r="R3" s="11">
        <v>10</v>
      </c>
      <c r="S3" s="11">
        <v>10</v>
      </c>
      <c r="T3" s="11">
        <v>10</v>
      </c>
      <c r="U3" s="11">
        <v>10</v>
      </c>
      <c r="V3" s="11">
        <v>10</v>
      </c>
      <c r="W3" s="11">
        <v>9.9710000000000001</v>
      </c>
      <c r="X3" s="11">
        <v>10</v>
      </c>
      <c r="Y3" s="11">
        <v>9.9550000000000001</v>
      </c>
      <c r="Z3" s="11">
        <v>9.218</v>
      </c>
      <c r="AA3" s="11">
        <v>10</v>
      </c>
      <c r="AB3" s="11">
        <v>10</v>
      </c>
      <c r="AC3" s="11">
        <v>10</v>
      </c>
      <c r="AD3" s="11">
        <v>10</v>
      </c>
      <c r="AE3" s="11">
        <v>10</v>
      </c>
      <c r="AF3" s="11">
        <v>10</v>
      </c>
      <c r="AG3" s="11">
        <v>9.9740000000000002</v>
      </c>
      <c r="AH3" s="11"/>
      <c r="AI3" s="11"/>
      <c r="AM3" s="5"/>
    </row>
    <row r="4" spans="1:40" s="4" customFormat="1" x14ac:dyDescent="0.25">
      <c r="A4" s="3" t="s">
        <v>7</v>
      </c>
      <c r="B4" s="15">
        <f>'Jul13'!AG4</f>
        <v>78.5</v>
      </c>
      <c r="C4" s="22">
        <v>78.5</v>
      </c>
      <c r="D4" s="22">
        <f>D5-C5</f>
        <v>75.799999999999272</v>
      </c>
      <c r="E4" s="22">
        <f>E5-D5</f>
        <v>68.300000000001091</v>
      </c>
      <c r="F4" s="22">
        <v>63.9</v>
      </c>
      <c r="G4" s="22">
        <v>74.7</v>
      </c>
      <c r="H4" s="22">
        <v>61.4</v>
      </c>
      <c r="I4" s="22">
        <v>22.8</v>
      </c>
      <c r="J4" s="22">
        <v>29.7</v>
      </c>
      <c r="K4" s="22">
        <v>20.2</v>
      </c>
      <c r="L4" s="22">
        <v>76.5</v>
      </c>
      <c r="M4" s="22">
        <v>70</v>
      </c>
      <c r="N4" s="22">
        <f>N5-M5</f>
        <v>75</v>
      </c>
      <c r="O4" s="22">
        <v>45.3</v>
      </c>
      <c r="P4" s="22">
        <v>69.7</v>
      </c>
      <c r="Q4" s="22">
        <v>77.400000000000006</v>
      </c>
      <c r="R4" s="22">
        <v>75.8</v>
      </c>
      <c r="S4" s="22">
        <v>75.3</v>
      </c>
      <c r="T4" s="22">
        <v>72.099999999999994</v>
      </c>
      <c r="U4" s="22">
        <v>31.6</v>
      </c>
      <c r="V4" s="22">
        <v>78.099999999999994</v>
      </c>
      <c r="W4" s="22">
        <v>78.3</v>
      </c>
      <c r="X4" s="22">
        <v>75.3</v>
      </c>
      <c r="Y4" s="22">
        <v>73.8</v>
      </c>
      <c r="Z4" s="22">
        <v>19.399999999999999</v>
      </c>
      <c r="AA4" s="22">
        <v>22.2</v>
      </c>
      <c r="AB4" s="22">
        <v>60.5</v>
      </c>
      <c r="AC4" s="22">
        <v>23.1</v>
      </c>
      <c r="AD4" s="22">
        <v>42.2</v>
      </c>
      <c r="AE4" s="22">
        <v>72.599999999999994</v>
      </c>
      <c r="AF4" s="22">
        <v>73.2</v>
      </c>
      <c r="AG4" s="22">
        <v>71.599999999999994</v>
      </c>
      <c r="AI4" s="4">
        <f>SUM(C4:AG4)</f>
        <v>1854.2999999999997</v>
      </c>
      <c r="AJ4" s="6">
        <f>AVERAGE(C4:AG4)</f>
        <v>59.816129032258054</v>
      </c>
      <c r="AK4" s="17"/>
    </row>
    <row r="5" spans="1:40" x14ac:dyDescent="0.25">
      <c r="A5" s="2" t="s">
        <v>12</v>
      </c>
      <c r="B5" s="16">
        <f>8895-76.5</f>
        <v>8818.5</v>
      </c>
      <c r="C5">
        <v>8897</v>
      </c>
      <c r="D5">
        <f>9040-67.2</f>
        <v>8972.7999999999993</v>
      </c>
      <c r="E5" s="16">
        <f>F5-F4</f>
        <v>9041.1</v>
      </c>
      <c r="F5" s="16">
        <v>9105</v>
      </c>
      <c r="G5" s="16">
        <v>9179</v>
      </c>
      <c r="H5" s="16">
        <v>9241</v>
      </c>
      <c r="I5" s="16">
        <v>9264</v>
      </c>
      <c r="J5" s="16">
        <v>9294</v>
      </c>
      <c r="K5" s="16">
        <v>9314</v>
      </c>
      <c r="L5" s="16">
        <v>9390</v>
      </c>
      <c r="M5" s="16">
        <f>L5+M4</f>
        <v>9460</v>
      </c>
      <c r="N5" s="16">
        <v>9535</v>
      </c>
      <c r="O5" s="16">
        <v>9580</v>
      </c>
      <c r="P5" s="16">
        <v>9650</v>
      </c>
      <c r="Q5" s="16">
        <v>9727</v>
      </c>
      <c r="R5" s="16">
        <v>9803</v>
      </c>
      <c r="S5" s="16">
        <v>9878</v>
      </c>
      <c r="T5" s="16">
        <v>9950</v>
      </c>
      <c r="U5" s="16">
        <v>9982</v>
      </c>
      <c r="V5" s="16">
        <v>10060</v>
      </c>
      <c r="W5" s="16">
        <v>10138</v>
      </c>
      <c r="X5" s="16">
        <v>10214</v>
      </c>
      <c r="Y5" s="16">
        <v>10288</v>
      </c>
      <c r="Z5" s="16">
        <v>10308</v>
      </c>
      <c r="AA5" s="16">
        <v>10330</v>
      </c>
      <c r="AB5" s="16">
        <v>10391</v>
      </c>
      <c r="AC5" s="16">
        <v>10414</v>
      </c>
      <c r="AD5" s="16">
        <v>10456</v>
      </c>
      <c r="AE5" s="16">
        <v>10529</v>
      </c>
      <c r="AF5" s="16">
        <v>10602</v>
      </c>
      <c r="AG5" s="16">
        <v>10673</v>
      </c>
      <c r="AI5">
        <f>MAX(C5:AG5)-B5</f>
        <v>1854.5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96" priority="1" stopIfTrue="1" operator="greaterThan">
      <formula>17</formula>
    </cfRule>
    <cfRule type="cellIs" dxfId="3295" priority="2" stopIfTrue="1" operator="between">
      <formula>10</formula>
      <formula>15</formula>
    </cfRule>
    <cfRule type="cellIs" dxfId="3294" priority="3" stopIfTrue="1" operator="between">
      <formula>15</formula>
      <formula>17</formula>
    </cfRule>
  </conditionalFormatting>
  <conditionalFormatting sqref="B4:AG4">
    <cfRule type="cellIs" dxfId="3293" priority="4" stopIfTrue="1" operator="greaterThan">
      <formula>50</formula>
    </cfRule>
    <cfRule type="cellIs" dxfId="3292" priority="5" stopIfTrue="1" operator="between">
      <formula>25</formula>
      <formula>35</formula>
    </cfRule>
    <cfRule type="cellIs" dxfId="3291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7.47</v>
      </c>
      <c r="C3" s="11">
        <v>2.4</v>
      </c>
      <c r="D3" s="11">
        <v>9.85</v>
      </c>
      <c r="E3" s="11">
        <v>1.72</v>
      </c>
      <c r="F3" s="11">
        <v>8.61</v>
      </c>
      <c r="G3" s="11">
        <v>8.7200000000000006</v>
      </c>
      <c r="H3" s="11">
        <v>7.42</v>
      </c>
      <c r="I3" s="11">
        <v>7.81</v>
      </c>
      <c r="J3" s="11">
        <v>1.88</v>
      </c>
      <c r="K3" s="11">
        <v>8.32</v>
      </c>
      <c r="L3" s="11">
        <v>4.1500000000000004</v>
      </c>
      <c r="M3" s="11">
        <v>6.79</v>
      </c>
      <c r="N3" s="11">
        <v>6.8</v>
      </c>
      <c r="O3" s="11">
        <v>5.53</v>
      </c>
      <c r="P3" s="11">
        <v>9.9</v>
      </c>
      <c r="Q3" s="11">
        <v>1.08</v>
      </c>
      <c r="R3" s="11">
        <v>0.442</v>
      </c>
      <c r="S3" s="11">
        <v>1.03</v>
      </c>
      <c r="T3" s="11">
        <v>5.96</v>
      </c>
      <c r="U3" s="11">
        <v>5.99</v>
      </c>
      <c r="V3" s="11">
        <v>1.75</v>
      </c>
      <c r="W3" s="11">
        <v>2.0099999999999998</v>
      </c>
      <c r="X3" s="11">
        <v>1.53</v>
      </c>
      <c r="Y3" s="11">
        <v>0.629</v>
      </c>
      <c r="Z3" s="11">
        <v>0.79100000000000004</v>
      </c>
      <c r="AA3" s="11">
        <v>1.1000000000000001</v>
      </c>
      <c r="AB3" s="11">
        <v>0.46100000000000002</v>
      </c>
      <c r="AC3" s="11">
        <v>5.95</v>
      </c>
      <c r="AD3" s="11">
        <v>1.82</v>
      </c>
      <c r="AE3" s="11">
        <v>0.247</v>
      </c>
      <c r="AF3" s="11">
        <v>0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34</v>
      </c>
      <c r="C4" s="22">
        <v>5</v>
      </c>
      <c r="D4" s="22">
        <v>26</v>
      </c>
      <c r="E4" s="22">
        <v>2</v>
      </c>
      <c r="F4" s="22">
        <v>14</v>
      </c>
      <c r="G4" s="22">
        <v>27</v>
      </c>
      <c r="H4" s="22">
        <v>36</v>
      </c>
      <c r="I4" s="22">
        <v>35</v>
      </c>
      <c r="J4" s="22">
        <v>6</v>
      </c>
      <c r="K4" s="22">
        <v>25</v>
      </c>
      <c r="L4" s="22">
        <v>7</v>
      </c>
      <c r="M4" s="22">
        <v>30</v>
      </c>
      <c r="N4" s="22">
        <v>23</v>
      </c>
      <c r="O4" s="22">
        <v>6</v>
      </c>
      <c r="P4" s="22">
        <v>10</v>
      </c>
      <c r="Q4" s="22">
        <v>1</v>
      </c>
      <c r="R4" s="22">
        <v>1</v>
      </c>
      <c r="S4" s="22">
        <v>2</v>
      </c>
      <c r="T4" s="22">
        <v>16</v>
      </c>
      <c r="U4" s="22">
        <v>19</v>
      </c>
      <c r="V4" s="22">
        <v>4</v>
      </c>
      <c r="W4" s="22">
        <v>5</v>
      </c>
      <c r="X4" s="22">
        <v>3</v>
      </c>
      <c r="Y4" s="22">
        <v>1</v>
      </c>
      <c r="Z4" s="22">
        <v>2</v>
      </c>
      <c r="AA4" s="22">
        <v>3</v>
      </c>
      <c r="AB4" s="22">
        <v>0</v>
      </c>
      <c r="AC4" s="22">
        <v>8</v>
      </c>
      <c r="AD4" s="22">
        <v>2</v>
      </c>
      <c r="AE4" s="22">
        <v>0</v>
      </c>
      <c r="AF4" s="22">
        <v>0</v>
      </c>
      <c r="AG4" s="22"/>
      <c r="AI4" s="15">
        <f>SUM(C4:AG4)</f>
        <v>319</v>
      </c>
      <c r="AJ4" s="6">
        <f>AVERAGE(C4:AG4)</f>
        <v>10.633333333333333</v>
      </c>
      <c r="AK4" s="17"/>
    </row>
    <row r="5" spans="1:40" x14ac:dyDescent="0.25">
      <c r="A5" s="2" t="s">
        <v>12</v>
      </c>
      <c r="B5" s="16">
        <f t="shared" ref="B5:AF5" si="0">$A6+B6</f>
        <v>123270</v>
      </c>
      <c r="C5" s="16">
        <f t="shared" si="0"/>
        <v>123275</v>
      </c>
      <c r="D5" s="16">
        <f t="shared" si="0"/>
        <v>123301</v>
      </c>
      <c r="E5" s="16">
        <f t="shared" si="0"/>
        <v>123303</v>
      </c>
      <c r="F5" s="16">
        <f t="shared" si="0"/>
        <v>123317</v>
      </c>
      <c r="G5" s="16">
        <f t="shared" si="0"/>
        <v>123344</v>
      </c>
      <c r="H5" s="16">
        <f t="shared" si="0"/>
        <v>123380</v>
      </c>
      <c r="I5" s="16">
        <f t="shared" si="0"/>
        <v>123415</v>
      </c>
      <c r="J5" s="16">
        <f t="shared" si="0"/>
        <v>123421</v>
      </c>
      <c r="K5" s="16">
        <f t="shared" si="0"/>
        <v>123446</v>
      </c>
      <c r="L5" s="16">
        <f t="shared" si="0"/>
        <v>123453</v>
      </c>
      <c r="M5" s="16">
        <f t="shared" si="0"/>
        <v>123483</v>
      </c>
      <c r="N5" s="16">
        <f t="shared" si="0"/>
        <v>123506</v>
      </c>
      <c r="O5" s="16">
        <f t="shared" si="0"/>
        <v>123512</v>
      </c>
      <c r="P5" s="16">
        <f t="shared" si="0"/>
        <v>123522</v>
      </c>
      <c r="Q5" s="16">
        <f t="shared" si="0"/>
        <v>123523</v>
      </c>
      <c r="R5" s="16">
        <f t="shared" si="0"/>
        <v>123524</v>
      </c>
      <c r="S5" s="16">
        <f t="shared" si="0"/>
        <v>123526</v>
      </c>
      <c r="T5" s="16">
        <f t="shared" si="0"/>
        <v>123542</v>
      </c>
      <c r="U5" s="16">
        <f t="shared" si="0"/>
        <v>123561</v>
      </c>
      <c r="V5" s="16">
        <f t="shared" si="0"/>
        <v>123565</v>
      </c>
      <c r="W5" s="16">
        <f t="shared" si="0"/>
        <v>123570</v>
      </c>
      <c r="X5" s="16">
        <f t="shared" si="0"/>
        <v>123573</v>
      </c>
      <c r="Y5" s="16">
        <f t="shared" si="0"/>
        <v>123574</v>
      </c>
      <c r="Z5" s="16">
        <f t="shared" si="0"/>
        <v>123576</v>
      </c>
      <c r="AA5" s="16">
        <f t="shared" si="0"/>
        <v>123579</v>
      </c>
      <c r="AB5" s="16">
        <f t="shared" si="0"/>
        <v>123579</v>
      </c>
      <c r="AC5" s="16">
        <f t="shared" si="0"/>
        <v>123587</v>
      </c>
      <c r="AD5" s="16">
        <f t="shared" si="0"/>
        <v>123589</v>
      </c>
      <c r="AE5" s="16">
        <f t="shared" si="0"/>
        <v>123589</v>
      </c>
      <c r="AF5" s="16">
        <f t="shared" si="0"/>
        <v>123589</v>
      </c>
      <c r="AG5" s="16"/>
      <c r="AI5" s="16">
        <f>MAX(C5:AG5)-B5</f>
        <v>319</v>
      </c>
    </row>
    <row r="6" spans="1:40" s="15" customFormat="1" x14ac:dyDescent="0.25">
      <c r="A6" s="2">
        <v>46549</v>
      </c>
      <c r="B6">
        <v>76721</v>
      </c>
      <c r="C6">
        <v>76726</v>
      </c>
      <c r="D6">
        <v>76752</v>
      </c>
      <c r="E6">
        <v>76754</v>
      </c>
      <c r="F6">
        <v>76768</v>
      </c>
      <c r="G6">
        <v>76795</v>
      </c>
      <c r="H6">
        <v>76831</v>
      </c>
      <c r="I6">
        <v>76866</v>
      </c>
      <c r="J6">
        <v>76872</v>
      </c>
      <c r="K6">
        <v>76897</v>
      </c>
      <c r="L6">
        <v>76904</v>
      </c>
      <c r="M6">
        <v>76934</v>
      </c>
      <c r="N6">
        <v>76957</v>
      </c>
      <c r="O6">
        <v>76963</v>
      </c>
      <c r="P6">
        <v>76973</v>
      </c>
      <c r="Q6">
        <v>76974</v>
      </c>
      <c r="R6">
        <v>76975</v>
      </c>
      <c r="S6">
        <v>76977</v>
      </c>
      <c r="T6">
        <v>76993</v>
      </c>
      <c r="U6">
        <v>77012</v>
      </c>
      <c r="V6">
        <v>77016</v>
      </c>
      <c r="W6">
        <v>77021</v>
      </c>
      <c r="X6">
        <v>77024</v>
      </c>
      <c r="Y6">
        <v>77025</v>
      </c>
      <c r="Z6">
        <v>77027</v>
      </c>
      <c r="AA6">
        <v>77030</v>
      </c>
      <c r="AB6">
        <v>77030</v>
      </c>
      <c r="AC6">
        <v>77038</v>
      </c>
      <c r="AD6">
        <v>77040</v>
      </c>
      <c r="AE6">
        <v>77040</v>
      </c>
      <c r="AF6">
        <v>77040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35.19</v>
      </c>
      <c r="C8" s="11">
        <f t="shared" ref="C8:D8" si="2">C4*(1+$A$9)</f>
        <v>5.1749999999999998</v>
      </c>
      <c r="D8" s="11">
        <f t="shared" si="2"/>
        <v>26.909999999999997</v>
      </c>
      <c r="E8" s="11">
        <f t="shared" ref="E8:F8" si="3">E4*(1+$A$9)</f>
        <v>2.0699999999999998</v>
      </c>
      <c r="F8" s="11">
        <f t="shared" si="3"/>
        <v>14.489999999999998</v>
      </c>
      <c r="G8" s="11">
        <f t="shared" ref="G8:H8" si="4">G4*(1+$A$9)</f>
        <v>27.944999999999997</v>
      </c>
      <c r="H8" s="11">
        <f t="shared" si="4"/>
        <v>37.26</v>
      </c>
      <c r="I8" s="11">
        <f t="shared" ref="I8:J8" si="5">I4*(1+$A$9)</f>
        <v>36.224999999999994</v>
      </c>
      <c r="J8" s="11">
        <f t="shared" si="5"/>
        <v>6.2099999999999991</v>
      </c>
      <c r="K8" s="11">
        <f t="shared" ref="K8:L8" si="6">K4*(1+$A$9)</f>
        <v>25.874999999999996</v>
      </c>
      <c r="L8" s="11">
        <f t="shared" si="6"/>
        <v>7.2449999999999992</v>
      </c>
      <c r="M8" s="11">
        <f t="shared" ref="M8:N8" si="7">M4*(1+$A$9)</f>
        <v>31.049999999999997</v>
      </c>
      <c r="N8" s="11">
        <f t="shared" si="7"/>
        <v>23.805</v>
      </c>
      <c r="O8" s="11">
        <f t="shared" ref="O8:P8" si="8">O4*(1+$A$9)</f>
        <v>6.2099999999999991</v>
      </c>
      <c r="P8" s="11">
        <f t="shared" si="8"/>
        <v>10.35</v>
      </c>
      <c r="Q8" s="11">
        <f t="shared" ref="Q8:R8" si="9">Q4*(1+$A$9)</f>
        <v>1.0349999999999999</v>
      </c>
      <c r="R8" s="11">
        <f t="shared" si="9"/>
        <v>1.0349999999999999</v>
      </c>
      <c r="S8" s="11">
        <f t="shared" ref="S8:T8" si="10">S4*(1+$A$9)</f>
        <v>2.0699999999999998</v>
      </c>
      <c r="T8" s="11">
        <f t="shared" si="10"/>
        <v>16.559999999999999</v>
      </c>
      <c r="U8" s="11">
        <f t="shared" ref="U8:V8" si="11">U4*(1+$A$9)</f>
        <v>19.664999999999999</v>
      </c>
      <c r="V8" s="11">
        <f t="shared" si="11"/>
        <v>4.1399999999999997</v>
      </c>
      <c r="W8" s="11">
        <f t="shared" ref="W8:X8" si="12">W4*(1+$A$9)</f>
        <v>5.1749999999999998</v>
      </c>
      <c r="X8" s="11">
        <f t="shared" si="12"/>
        <v>3.1049999999999995</v>
      </c>
      <c r="Y8" s="11">
        <f t="shared" ref="Y8:Z8" si="13">Y4*(1+$A$9)</f>
        <v>1.0349999999999999</v>
      </c>
      <c r="Z8" s="11">
        <f t="shared" si="13"/>
        <v>2.0699999999999998</v>
      </c>
      <c r="AA8" s="11">
        <f t="shared" ref="AA8:AB8" si="14">AA4*(1+$A$9)</f>
        <v>3.1049999999999995</v>
      </c>
      <c r="AB8" s="11">
        <f t="shared" si="14"/>
        <v>0</v>
      </c>
      <c r="AC8" s="11">
        <f t="shared" ref="AC8:AD8" si="15">AC4*(1+$A$9)</f>
        <v>8.2799999999999994</v>
      </c>
      <c r="AD8" s="11">
        <f t="shared" si="15"/>
        <v>2.0699999999999998</v>
      </c>
      <c r="AE8" s="11">
        <f t="shared" ref="AE8:AF8" si="16">AE4*(1+$A$9)</f>
        <v>0</v>
      </c>
      <c r="AF8" s="11">
        <f t="shared" si="16"/>
        <v>0</v>
      </c>
      <c r="AG8" s="11"/>
      <c r="AI8" s="15">
        <f>SUM(C8:AG8)</f>
        <v>330.16500000000008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F4 Y4:Z4 N4:O4">
    <cfRule type="cellIs" dxfId="425" priority="91" stopIfTrue="1" operator="greaterThan">
      <formula>70</formula>
    </cfRule>
    <cfRule type="cellIs" dxfId="424" priority="92" stopIfTrue="1" operator="between">
      <formula>60</formula>
      <formula>70</formula>
    </cfRule>
    <cfRule type="cellIs" dxfId="423" priority="93" stopIfTrue="1" operator="between">
      <formula>45</formula>
      <formula>60</formula>
    </cfRule>
  </conditionalFormatting>
  <conditionalFormatting sqref="AG4">
    <cfRule type="cellIs" dxfId="422" priority="88" stopIfTrue="1" operator="greaterThan">
      <formula>70</formula>
    </cfRule>
    <cfRule type="cellIs" dxfId="421" priority="89" stopIfTrue="1" operator="between">
      <formula>60</formula>
      <formula>70</formula>
    </cfRule>
    <cfRule type="cellIs" dxfId="420" priority="90" stopIfTrue="1" operator="between">
      <formula>45</formula>
      <formula>60</formula>
    </cfRule>
  </conditionalFormatting>
  <conditionalFormatting sqref="G4">
    <cfRule type="cellIs" dxfId="419" priority="85" stopIfTrue="1" operator="greaterThan">
      <formula>70</formula>
    </cfRule>
    <cfRule type="cellIs" dxfId="418" priority="86" stopIfTrue="1" operator="between">
      <formula>60</formula>
      <formula>70</formula>
    </cfRule>
    <cfRule type="cellIs" dxfId="417" priority="87" stopIfTrue="1" operator="between">
      <formula>45</formula>
      <formula>60</formula>
    </cfRule>
  </conditionalFormatting>
  <conditionalFormatting sqref="U4">
    <cfRule type="cellIs" dxfId="416" priority="82" stopIfTrue="1" operator="greaterThan">
      <formula>70</formula>
    </cfRule>
    <cfRule type="cellIs" dxfId="415" priority="83" stopIfTrue="1" operator="between">
      <formula>60</formula>
      <formula>70</formula>
    </cfRule>
    <cfRule type="cellIs" dxfId="414" priority="84" stopIfTrue="1" operator="between">
      <formula>45</formula>
      <formula>60</formula>
    </cfRule>
  </conditionalFormatting>
  <conditionalFormatting sqref="Q4">
    <cfRule type="cellIs" dxfId="413" priority="79" stopIfTrue="1" operator="greaterThan">
      <formula>70</formula>
    </cfRule>
    <cfRule type="cellIs" dxfId="412" priority="80" stopIfTrue="1" operator="between">
      <formula>60</formula>
      <formula>70</formula>
    </cfRule>
    <cfRule type="cellIs" dxfId="411" priority="81" stopIfTrue="1" operator="between">
      <formula>45</formula>
      <formula>60</formula>
    </cfRule>
  </conditionalFormatting>
  <conditionalFormatting sqref="C4">
    <cfRule type="cellIs" dxfId="410" priority="76" stopIfTrue="1" operator="greaterThan">
      <formula>70</formula>
    </cfRule>
    <cfRule type="cellIs" dxfId="409" priority="77" stopIfTrue="1" operator="between">
      <formula>60</formula>
      <formula>70</formula>
    </cfRule>
    <cfRule type="cellIs" dxfId="408" priority="78" stopIfTrue="1" operator="between">
      <formula>45</formula>
      <formula>60</formula>
    </cfRule>
  </conditionalFormatting>
  <conditionalFormatting sqref="H4">
    <cfRule type="cellIs" dxfId="407" priority="73" stopIfTrue="1" operator="greaterThan">
      <formula>70</formula>
    </cfRule>
    <cfRule type="cellIs" dxfId="406" priority="74" stopIfTrue="1" operator="between">
      <formula>60</formula>
      <formula>70</formula>
    </cfRule>
    <cfRule type="cellIs" dxfId="405" priority="75" stopIfTrue="1" operator="between">
      <formula>45</formula>
      <formula>60</formula>
    </cfRule>
  </conditionalFormatting>
  <conditionalFormatting sqref="V4">
    <cfRule type="cellIs" dxfId="404" priority="70" stopIfTrue="1" operator="greaterThan">
      <formula>70</formula>
    </cfRule>
    <cfRule type="cellIs" dxfId="403" priority="71" stopIfTrue="1" operator="between">
      <formula>60</formula>
      <formula>70</formula>
    </cfRule>
    <cfRule type="cellIs" dxfId="402" priority="72" stopIfTrue="1" operator="between">
      <formula>45</formula>
      <formula>60</formula>
    </cfRule>
  </conditionalFormatting>
  <conditionalFormatting sqref="S4">
    <cfRule type="cellIs" dxfId="401" priority="67" stopIfTrue="1" operator="greaterThan">
      <formula>70</formula>
    </cfRule>
    <cfRule type="cellIs" dxfId="400" priority="68" stopIfTrue="1" operator="between">
      <formula>60</formula>
      <formula>70</formula>
    </cfRule>
    <cfRule type="cellIs" dxfId="399" priority="69" stopIfTrue="1" operator="between">
      <formula>45</formula>
      <formula>60</formula>
    </cfRule>
  </conditionalFormatting>
  <conditionalFormatting sqref="I4">
    <cfRule type="cellIs" dxfId="398" priority="64" stopIfTrue="1" operator="greaterThan">
      <formula>70</formula>
    </cfRule>
    <cfRule type="cellIs" dxfId="397" priority="65" stopIfTrue="1" operator="between">
      <formula>60</formula>
      <formula>70</formula>
    </cfRule>
    <cfRule type="cellIs" dxfId="396" priority="66" stopIfTrue="1" operator="between">
      <formula>45</formula>
      <formula>60</formula>
    </cfRule>
  </conditionalFormatting>
  <conditionalFormatting sqref="W4">
    <cfRule type="cellIs" dxfId="395" priority="61" stopIfTrue="1" operator="greaterThan">
      <formula>70</formula>
    </cfRule>
    <cfRule type="cellIs" dxfId="394" priority="62" stopIfTrue="1" operator="between">
      <formula>60</formula>
      <formula>70</formula>
    </cfRule>
    <cfRule type="cellIs" dxfId="393" priority="63" stopIfTrue="1" operator="between">
      <formula>45</formula>
      <formula>60</formula>
    </cfRule>
  </conditionalFormatting>
  <conditionalFormatting sqref="T4">
    <cfRule type="cellIs" dxfId="392" priority="58" stopIfTrue="1" operator="greaterThan">
      <formula>70</formula>
    </cfRule>
    <cfRule type="cellIs" dxfId="391" priority="59" stopIfTrue="1" operator="between">
      <formula>60</formula>
      <formula>70</formula>
    </cfRule>
    <cfRule type="cellIs" dxfId="390" priority="60" stopIfTrue="1" operator="between">
      <formula>45</formula>
      <formula>60</formula>
    </cfRule>
  </conditionalFormatting>
  <conditionalFormatting sqref="L4">
    <cfRule type="cellIs" dxfId="389" priority="55" stopIfTrue="1" operator="greaterThan">
      <formula>70</formula>
    </cfRule>
    <cfRule type="cellIs" dxfId="388" priority="56" stopIfTrue="1" operator="between">
      <formula>60</formula>
      <formula>70</formula>
    </cfRule>
    <cfRule type="cellIs" dxfId="387" priority="57" stopIfTrue="1" operator="between">
      <formula>45</formula>
      <formula>60</formula>
    </cfRule>
  </conditionalFormatting>
  <conditionalFormatting sqref="M4">
    <cfRule type="cellIs" dxfId="386" priority="52" stopIfTrue="1" operator="greaterThan">
      <formula>70</formula>
    </cfRule>
    <cfRule type="cellIs" dxfId="385" priority="53" stopIfTrue="1" operator="between">
      <formula>60</formula>
      <formula>70</formula>
    </cfRule>
    <cfRule type="cellIs" dxfId="384" priority="54" stopIfTrue="1" operator="between">
      <formula>45</formula>
      <formula>60</formula>
    </cfRule>
  </conditionalFormatting>
  <conditionalFormatting sqref="R4">
    <cfRule type="cellIs" dxfId="383" priority="49" stopIfTrue="1" operator="greaterThan">
      <formula>70</formula>
    </cfRule>
    <cfRule type="cellIs" dxfId="382" priority="50" stopIfTrue="1" operator="between">
      <formula>60</formula>
      <formula>70</formula>
    </cfRule>
    <cfRule type="cellIs" dxfId="381" priority="51" stopIfTrue="1" operator="between">
      <formula>45</formula>
      <formula>60</formula>
    </cfRule>
  </conditionalFormatting>
  <conditionalFormatting sqref="AC4">
    <cfRule type="cellIs" dxfId="380" priority="46" stopIfTrue="1" operator="greaterThan">
      <formula>70</formula>
    </cfRule>
    <cfRule type="cellIs" dxfId="379" priority="47" stopIfTrue="1" operator="between">
      <formula>60</formula>
      <formula>70</formula>
    </cfRule>
    <cfRule type="cellIs" dxfId="378" priority="48" stopIfTrue="1" operator="between">
      <formula>45</formula>
      <formula>60</formula>
    </cfRule>
  </conditionalFormatting>
  <conditionalFormatting sqref="AD4">
    <cfRule type="cellIs" dxfId="377" priority="43" stopIfTrue="1" operator="greaterThan">
      <formula>70</formula>
    </cfRule>
    <cfRule type="cellIs" dxfId="376" priority="44" stopIfTrue="1" operator="between">
      <formula>60</formula>
      <formula>70</formula>
    </cfRule>
    <cfRule type="cellIs" dxfId="375" priority="45" stopIfTrue="1" operator="between">
      <formula>45</formula>
      <formula>60</formula>
    </cfRule>
  </conditionalFormatting>
  <conditionalFormatting sqref="AB4">
    <cfRule type="cellIs" dxfId="374" priority="40" stopIfTrue="1" operator="greaterThan">
      <formula>70</formula>
    </cfRule>
    <cfRule type="cellIs" dxfId="373" priority="41" stopIfTrue="1" operator="between">
      <formula>60</formula>
      <formula>70</formula>
    </cfRule>
    <cfRule type="cellIs" dxfId="372" priority="42" stopIfTrue="1" operator="between">
      <formula>45</formula>
      <formula>60</formula>
    </cfRule>
  </conditionalFormatting>
  <conditionalFormatting sqref="D4">
    <cfRule type="cellIs" dxfId="371" priority="34" stopIfTrue="1" operator="greaterThan">
      <formula>70</formula>
    </cfRule>
    <cfRule type="cellIs" dxfId="370" priority="35" stopIfTrue="1" operator="between">
      <formula>60</formula>
      <formula>70</formula>
    </cfRule>
    <cfRule type="cellIs" dxfId="369" priority="36" stopIfTrue="1" operator="between">
      <formula>45</formula>
      <formula>60</formula>
    </cfRule>
  </conditionalFormatting>
  <conditionalFormatting sqref="E4">
    <cfRule type="cellIs" dxfId="368" priority="31" stopIfTrue="1" operator="greaterThan">
      <formula>70</formula>
    </cfRule>
    <cfRule type="cellIs" dxfId="367" priority="32" stopIfTrue="1" operator="between">
      <formula>60</formula>
      <formula>70</formula>
    </cfRule>
    <cfRule type="cellIs" dxfId="366" priority="33" stopIfTrue="1" operator="between">
      <formula>45</formula>
      <formula>60</formula>
    </cfRule>
  </conditionalFormatting>
  <conditionalFormatting sqref="J4">
    <cfRule type="cellIs" dxfId="365" priority="28" stopIfTrue="1" operator="greaterThan">
      <formula>70</formula>
    </cfRule>
    <cfRule type="cellIs" dxfId="364" priority="29" stopIfTrue="1" operator="between">
      <formula>60</formula>
      <formula>70</formula>
    </cfRule>
    <cfRule type="cellIs" dxfId="363" priority="30" stopIfTrue="1" operator="between">
      <formula>45</formula>
      <formula>60</formula>
    </cfRule>
  </conditionalFormatting>
  <conditionalFormatting sqref="AA4">
    <cfRule type="cellIs" dxfId="362" priority="25" stopIfTrue="1" operator="greaterThan">
      <formula>70</formula>
    </cfRule>
    <cfRule type="cellIs" dxfId="361" priority="26" stopIfTrue="1" operator="between">
      <formula>60</formula>
      <formula>70</formula>
    </cfRule>
    <cfRule type="cellIs" dxfId="360" priority="27" stopIfTrue="1" operator="between">
      <formula>45</formula>
      <formula>60</formula>
    </cfRule>
  </conditionalFormatting>
  <conditionalFormatting sqref="K4">
    <cfRule type="cellIs" dxfId="359" priority="19" stopIfTrue="1" operator="greaterThan">
      <formula>70</formula>
    </cfRule>
    <cfRule type="cellIs" dxfId="358" priority="20" stopIfTrue="1" operator="between">
      <formula>60</formula>
      <formula>70</formula>
    </cfRule>
    <cfRule type="cellIs" dxfId="357" priority="21" stopIfTrue="1" operator="between">
      <formula>45</formula>
      <formula>60</formula>
    </cfRule>
  </conditionalFormatting>
  <conditionalFormatting sqref="P4">
    <cfRule type="cellIs" dxfId="356" priority="16" stopIfTrue="1" operator="greaterThan">
      <formula>70</formula>
    </cfRule>
    <cfRule type="cellIs" dxfId="355" priority="17" stopIfTrue="1" operator="between">
      <formula>60</formula>
      <formula>70</formula>
    </cfRule>
    <cfRule type="cellIs" dxfId="354" priority="18" stopIfTrue="1" operator="between">
      <formula>45</formula>
      <formula>60</formula>
    </cfRule>
  </conditionalFormatting>
  <conditionalFormatting sqref="X4">
    <cfRule type="cellIs" dxfId="353" priority="13" stopIfTrue="1" operator="greaterThan">
      <formula>70</formula>
    </cfRule>
    <cfRule type="cellIs" dxfId="352" priority="14" stopIfTrue="1" operator="between">
      <formula>60</formula>
      <formula>70</formula>
    </cfRule>
    <cfRule type="cellIs" dxfId="351" priority="15" stopIfTrue="1" operator="between">
      <formula>45</formula>
      <formula>60</formula>
    </cfRule>
  </conditionalFormatting>
  <conditionalFormatting sqref="B4">
    <cfRule type="cellIs" dxfId="350" priority="7" stopIfTrue="1" operator="greaterThan">
      <formula>70</formula>
    </cfRule>
    <cfRule type="cellIs" dxfId="349" priority="8" stopIfTrue="1" operator="between">
      <formula>60</formula>
      <formula>70</formula>
    </cfRule>
    <cfRule type="cellIs" dxfId="348" priority="9" stopIfTrue="1" operator="between">
      <formula>45</formula>
      <formula>60</formula>
    </cfRule>
  </conditionalFormatting>
  <conditionalFormatting sqref="AE4">
    <cfRule type="cellIs" dxfId="347" priority="4" stopIfTrue="1" operator="greaterThan">
      <formula>70</formula>
    </cfRule>
    <cfRule type="cellIs" dxfId="346" priority="5" stopIfTrue="1" operator="between">
      <formula>60</formula>
      <formula>70</formula>
    </cfRule>
    <cfRule type="cellIs" dxfId="345" priority="6" stopIfTrue="1" operator="between">
      <formula>45</formula>
      <formula>60</formula>
    </cfRule>
  </conditionalFormatting>
  <conditionalFormatting sqref="AF4">
    <cfRule type="cellIs" dxfId="344" priority="1" stopIfTrue="1" operator="greaterThan">
      <formula>70</formula>
    </cfRule>
    <cfRule type="cellIs" dxfId="343" priority="2" stopIfTrue="1" operator="between">
      <formula>60</formula>
      <formula>70</formula>
    </cfRule>
    <cfRule type="cellIs" dxfId="34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0</v>
      </c>
      <c r="C3" s="11">
        <v>3.37</v>
      </c>
      <c r="D3" s="11">
        <v>1.69</v>
      </c>
      <c r="E3" s="11">
        <v>4.46</v>
      </c>
      <c r="F3" s="11">
        <v>0.874</v>
      </c>
      <c r="G3" s="11">
        <v>5.8</v>
      </c>
      <c r="H3" s="11">
        <v>1.8</v>
      </c>
      <c r="I3" s="11">
        <v>5.14</v>
      </c>
      <c r="J3" s="11">
        <v>0.39900000000000002</v>
      </c>
      <c r="K3" s="11">
        <v>0.27700000000000002</v>
      </c>
      <c r="L3" s="11">
        <v>0</v>
      </c>
      <c r="M3" s="11">
        <v>0.27200000000000002</v>
      </c>
      <c r="N3" s="11">
        <v>1.51</v>
      </c>
      <c r="O3" s="11">
        <v>2</v>
      </c>
      <c r="P3" s="11">
        <v>2.1</v>
      </c>
      <c r="Q3" s="11">
        <v>1.03</v>
      </c>
      <c r="R3" s="11">
        <v>1.92</v>
      </c>
      <c r="S3" s="11">
        <v>0.996</v>
      </c>
      <c r="T3" s="11">
        <v>3.29</v>
      </c>
      <c r="U3" s="11">
        <v>0.70399999999999996</v>
      </c>
      <c r="V3" s="11">
        <v>0.82099999999999995</v>
      </c>
      <c r="W3" s="11">
        <v>0.66400000000000003</v>
      </c>
      <c r="X3" s="11">
        <v>1.24</v>
      </c>
      <c r="Y3" s="11">
        <v>4.59</v>
      </c>
      <c r="Z3" s="11">
        <v>1.7</v>
      </c>
      <c r="AA3" s="11">
        <v>2.2400000000000002</v>
      </c>
      <c r="AB3" s="11">
        <v>3.53</v>
      </c>
      <c r="AC3" s="11">
        <v>0.626</v>
      </c>
      <c r="AD3" s="11">
        <v>0.86199999999999999</v>
      </c>
      <c r="AE3" s="11">
        <v>0.54300000000000004</v>
      </c>
      <c r="AF3" s="11">
        <v>5.32</v>
      </c>
      <c r="AG3" s="11">
        <v>2.83</v>
      </c>
      <c r="AH3" s="11"/>
      <c r="AI3" s="11"/>
      <c r="AM3" s="5"/>
    </row>
    <row r="4" spans="1:40" s="4" customFormat="1" x14ac:dyDescent="0.25">
      <c r="A4" s="3" t="s">
        <v>7</v>
      </c>
      <c r="B4" s="22">
        <v>0</v>
      </c>
      <c r="C4" s="22">
        <v>3</v>
      </c>
      <c r="D4" s="22">
        <v>3</v>
      </c>
      <c r="E4" s="22">
        <v>11</v>
      </c>
      <c r="F4" s="22">
        <v>0</v>
      </c>
      <c r="G4" s="22">
        <v>8</v>
      </c>
      <c r="H4" s="22">
        <v>3</v>
      </c>
      <c r="I4" s="22">
        <v>16</v>
      </c>
      <c r="J4" s="22">
        <v>0</v>
      </c>
      <c r="K4" s="22">
        <v>0</v>
      </c>
      <c r="L4" s="22">
        <v>0</v>
      </c>
      <c r="M4" s="22">
        <v>0</v>
      </c>
      <c r="N4" s="22">
        <v>3</v>
      </c>
      <c r="O4" s="22">
        <v>7</v>
      </c>
      <c r="P4" s="22">
        <v>4</v>
      </c>
      <c r="Q4" s="22">
        <v>2</v>
      </c>
      <c r="R4" s="22">
        <v>3</v>
      </c>
      <c r="S4" s="22">
        <v>3</v>
      </c>
      <c r="T4" s="22">
        <v>6</v>
      </c>
      <c r="U4" s="22">
        <v>2</v>
      </c>
      <c r="V4" s="22">
        <v>2</v>
      </c>
      <c r="W4" s="22">
        <v>2</v>
      </c>
      <c r="X4" s="22">
        <v>3</v>
      </c>
      <c r="Y4" s="22">
        <v>10</v>
      </c>
      <c r="Z4" s="22">
        <v>5</v>
      </c>
      <c r="AA4" s="22">
        <v>5</v>
      </c>
      <c r="AB4" s="22">
        <v>6</v>
      </c>
      <c r="AC4" s="22">
        <v>1</v>
      </c>
      <c r="AD4" s="22">
        <v>1</v>
      </c>
      <c r="AE4" s="22">
        <v>0</v>
      </c>
      <c r="AF4" s="22">
        <v>11</v>
      </c>
      <c r="AG4" s="22">
        <v>6</v>
      </c>
      <c r="AI4" s="15">
        <f>SUM(C4:AG4)</f>
        <v>126</v>
      </c>
      <c r="AJ4" s="6">
        <f>AVERAGE(C4:AG4)</f>
        <v>4.064516129032258</v>
      </c>
      <c r="AK4" s="17"/>
    </row>
    <row r="5" spans="1:40" x14ac:dyDescent="0.25">
      <c r="A5" s="2" t="s">
        <v>12</v>
      </c>
      <c r="B5" s="16">
        <f t="shared" ref="B5:AG5" si="0">$A6+B6</f>
        <v>123589</v>
      </c>
      <c r="C5" s="16">
        <f t="shared" si="0"/>
        <v>123592</v>
      </c>
      <c r="D5" s="16">
        <f t="shared" si="0"/>
        <v>123595</v>
      </c>
      <c r="E5" s="16">
        <f t="shared" si="0"/>
        <v>123606</v>
      </c>
      <c r="F5" s="16">
        <f t="shared" si="0"/>
        <v>123606</v>
      </c>
      <c r="G5" s="16">
        <f t="shared" si="0"/>
        <v>123614</v>
      </c>
      <c r="H5" s="16">
        <f t="shared" si="0"/>
        <v>123617</v>
      </c>
      <c r="I5" s="16">
        <f t="shared" si="0"/>
        <v>123633</v>
      </c>
      <c r="J5" s="16">
        <f t="shared" si="0"/>
        <v>123633</v>
      </c>
      <c r="K5" s="16">
        <f t="shared" si="0"/>
        <v>123633</v>
      </c>
      <c r="L5" s="16">
        <f t="shared" si="0"/>
        <v>123633</v>
      </c>
      <c r="M5" s="16">
        <f t="shared" si="0"/>
        <v>123633</v>
      </c>
      <c r="N5" s="16">
        <f t="shared" si="0"/>
        <v>123636</v>
      </c>
      <c r="O5" s="16">
        <f t="shared" si="0"/>
        <v>123643</v>
      </c>
      <c r="P5" s="16">
        <f t="shared" si="0"/>
        <v>123647</v>
      </c>
      <c r="Q5" s="16">
        <f t="shared" si="0"/>
        <v>123649</v>
      </c>
      <c r="R5" s="16">
        <f t="shared" si="0"/>
        <v>123652</v>
      </c>
      <c r="S5" s="16">
        <f t="shared" si="0"/>
        <v>123655</v>
      </c>
      <c r="T5" s="16">
        <f t="shared" si="0"/>
        <v>123661</v>
      </c>
      <c r="U5" s="16">
        <f t="shared" si="0"/>
        <v>123663</v>
      </c>
      <c r="V5" s="16">
        <f t="shared" si="0"/>
        <v>123665</v>
      </c>
      <c r="W5" s="16">
        <f t="shared" si="0"/>
        <v>123667</v>
      </c>
      <c r="X5" s="16">
        <f t="shared" si="0"/>
        <v>123670</v>
      </c>
      <c r="Y5" s="16">
        <f t="shared" si="0"/>
        <v>123680</v>
      </c>
      <c r="Z5" s="16">
        <f t="shared" si="0"/>
        <v>123685</v>
      </c>
      <c r="AA5" s="16">
        <f t="shared" si="0"/>
        <v>123690</v>
      </c>
      <c r="AB5" s="16">
        <f t="shared" si="0"/>
        <v>123696</v>
      </c>
      <c r="AC5" s="16">
        <f t="shared" si="0"/>
        <v>123697</v>
      </c>
      <c r="AD5" s="16">
        <f t="shared" si="0"/>
        <v>123698</v>
      </c>
      <c r="AE5" s="16">
        <f t="shared" si="0"/>
        <v>123698</v>
      </c>
      <c r="AF5" s="16">
        <f t="shared" si="0"/>
        <v>123709</v>
      </c>
      <c r="AG5" s="16">
        <f t="shared" si="0"/>
        <v>123715</v>
      </c>
      <c r="AI5" s="16">
        <f>MAX(C5:AG5)-B5</f>
        <v>126</v>
      </c>
    </row>
    <row r="6" spans="1:40" s="15" customFormat="1" x14ac:dyDescent="0.25">
      <c r="A6" s="2">
        <v>46549</v>
      </c>
      <c r="B6">
        <v>77040</v>
      </c>
      <c r="C6">
        <v>77043</v>
      </c>
      <c r="D6">
        <v>77046</v>
      </c>
      <c r="E6">
        <v>77057</v>
      </c>
      <c r="F6">
        <v>77057</v>
      </c>
      <c r="G6">
        <v>77065</v>
      </c>
      <c r="H6">
        <v>77068</v>
      </c>
      <c r="I6">
        <v>77084</v>
      </c>
      <c r="J6">
        <v>77084</v>
      </c>
      <c r="K6">
        <v>77084</v>
      </c>
      <c r="L6">
        <v>77084</v>
      </c>
      <c r="M6">
        <v>77084</v>
      </c>
      <c r="N6">
        <v>77087</v>
      </c>
      <c r="O6">
        <v>77094</v>
      </c>
      <c r="P6">
        <v>77098</v>
      </c>
      <c r="Q6">
        <v>77100</v>
      </c>
      <c r="R6">
        <v>77103</v>
      </c>
      <c r="S6">
        <v>77106</v>
      </c>
      <c r="T6">
        <v>77112</v>
      </c>
      <c r="U6">
        <v>77114</v>
      </c>
      <c r="V6">
        <v>77116</v>
      </c>
      <c r="W6">
        <v>77118</v>
      </c>
      <c r="X6">
        <v>77121</v>
      </c>
      <c r="Y6">
        <v>77131</v>
      </c>
      <c r="Z6">
        <v>77136</v>
      </c>
      <c r="AA6">
        <v>77141</v>
      </c>
      <c r="AB6">
        <v>77147</v>
      </c>
      <c r="AC6">
        <v>77148</v>
      </c>
      <c r="AD6">
        <v>77149</v>
      </c>
      <c r="AE6">
        <v>77149</v>
      </c>
      <c r="AF6">
        <v>77160</v>
      </c>
      <c r="AG6">
        <v>77166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0</v>
      </c>
      <c r="C8" s="11">
        <f t="shared" ref="C8:D8" si="2">C4*(1+$A$9)</f>
        <v>3.1049999999999995</v>
      </c>
      <c r="D8" s="11">
        <f t="shared" si="2"/>
        <v>3.1049999999999995</v>
      </c>
      <c r="E8" s="11">
        <f t="shared" ref="E8:F8" si="3">E4*(1+$A$9)</f>
        <v>11.385</v>
      </c>
      <c r="F8" s="11">
        <f t="shared" si="3"/>
        <v>0</v>
      </c>
      <c r="G8" s="11">
        <f t="shared" ref="G8:H8" si="4">G4*(1+$A$9)</f>
        <v>8.2799999999999994</v>
      </c>
      <c r="H8" s="11">
        <f t="shared" si="4"/>
        <v>3.1049999999999995</v>
      </c>
      <c r="I8" s="11">
        <f t="shared" ref="I8:J8" si="5">I4*(1+$A$9)</f>
        <v>16.559999999999999</v>
      </c>
      <c r="J8" s="11">
        <f t="shared" si="5"/>
        <v>0</v>
      </c>
      <c r="K8" s="11">
        <f t="shared" ref="K8:L8" si="6">K4*(1+$A$9)</f>
        <v>0</v>
      </c>
      <c r="L8" s="11">
        <f t="shared" si="6"/>
        <v>0</v>
      </c>
      <c r="M8" s="11">
        <f t="shared" ref="M8:N8" si="7">M4*(1+$A$9)</f>
        <v>0</v>
      </c>
      <c r="N8" s="11">
        <f t="shared" si="7"/>
        <v>3.1049999999999995</v>
      </c>
      <c r="O8" s="11">
        <f t="shared" ref="O8:W8" si="8">O4*(1+$A$9)</f>
        <v>7.2449999999999992</v>
      </c>
      <c r="P8" s="11">
        <f t="shared" si="8"/>
        <v>4.1399999999999997</v>
      </c>
      <c r="Q8" s="11">
        <f t="shared" si="8"/>
        <v>2.0699999999999998</v>
      </c>
      <c r="R8" s="11">
        <f t="shared" si="8"/>
        <v>3.1049999999999995</v>
      </c>
      <c r="S8" s="11">
        <f t="shared" si="8"/>
        <v>3.1049999999999995</v>
      </c>
      <c r="T8" s="11">
        <f t="shared" si="8"/>
        <v>6.2099999999999991</v>
      </c>
      <c r="U8" s="11">
        <f t="shared" si="8"/>
        <v>2.0699999999999998</v>
      </c>
      <c r="V8" s="11">
        <f t="shared" si="8"/>
        <v>2.0699999999999998</v>
      </c>
      <c r="W8" s="11">
        <f t="shared" si="8"/>
        <v>2.0699999999999998</v>
      </c>
      <c r="X8" s="11">
        <f t="shared" ref="X8:Y8" si="9">X4*(1+$A$9)</f>
        <v>3.1049999999999995</v>
      </c>
      <c r="Y8" s="11">
        <f t="shared" si="9"/>
        <v>10.35</v>
      </c>
      <c r="Z8" s="11">
        <f t="shared" ref="Z8:AA8" si="10">Z4*(1+$A$9)</f>
        <v>5.1749999999999998</v>
      </c>
      <c r="AA8" s="11">
        <f t="shared" si="10"/>
        <v>5.1749999999999998</v>
      </c>
      <c r="AB8" s="11">
        <f t="shared" ref="AB8:AC8" si="11">AB4*(1+$A$9)</f>
        <v>6.2099999999999991</v>
      </c>
      <c r="AC8" s="11">
        <f t="shared" si="11"/>
        <v>1.0349999999999999</v>
      </c>
      <c r="AD8" s="11">
        <f t="shared" ref="AD8:AE8" si="12">AD4*(1+$A$9)</f>
        <v>1.0349999999999999</v>
      </c>
      <c r="AE8" s="11">
        <f t="shared" si="12"/>
        <v>0</v>
      </c>
      <c r="AF8" s="11">
        <f t="shared" ref="AF8:AG8" si="13">AF4*(1+$A$9)</f>
        <v>11.385</v>
      </c>
      <c r="AG8" s="11">
        <f t="shared" si="13"/>
        <v>6.2099999999999991</v>
      </c>
      <c r="AI8" s="15">
        <f>SUM(C8:AG8)</f>
        <v>130.40999999999997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F4 Y4:Z4 N4:O4">
    <cfRule type="cellIs" dxfId="341" priority="88" stopIfTrue="1" operator="greaterThan">
      <formula>70</formula>
    </cfRule>
    <cfRule type="cellIs" dxfId="340" priority="89" stopIfTrue="1" operator="between">
      <formula>60</formula>
      <formula>70</formula>
    </cfRule>
    <cfRule type="cellIs" dxfId="339" priority="90" stopIfTrue="1" operator="between">
      <formula>45</formula>
      <formula>60</formula>
    </cfRule>
  </conditionalFormatting>
  <conditionalFormatting sqref="AG4">
    <cfRule type="cellIs" dxfId="338" priority="85" stopIfTrue="1" operator="greaterThan">
      <formula>70</formula>
    </cfRule>
    <cfRule type="cellIs" dxfId="337" priority="86" stopIfTrue="1" operator="between">
      <formula>60</formula>
      <formula>70</formula>
    </cfRule>
    <cfRule type="cellIs" dxfId="336" priority="87" stopIfTrue="1" operator="between">
      <formula>45</formula>
      <formula>60</formula>
    </cfRule>
  </conditionalFormatting>
  <conditionalFormatting sqref="G4">
    <cfRule type="cellIs" dxfId="335" priority="82" stopIfTrue="1" operator="greaterThan">
      <formula>70</formula>
    </cfRule>
    <cfRule type="cellIs" dxfId="334" priority="83" stopIfTrue="1" operator="between">
      <formula>60</formula>
      <formula>70</formula>
    </cfRule>
    <cfRule type="cellIs" dxfId="333" priority="84" stopIfTrue="1" operator="between">
      <formula>45</formula>
      <formula>60</formula>
    </cfRule>
  </conditionalFormatting>
  <conditionalFormatting sqref="U4">
    <cfRule type="cellIs" dxfId="332" priority="79" stopIfTrue="1" operator="greaterThan">
      <formula>70</formula>
    </cfRule>
    <cfRule type="cellIs" dxfId="331" priority="80" stopIfTrue="1" operator="between">
      <formula>60</formula>
      <formula>70</formula>
    </cfRule>
    <cfRule type="cellIs" dxfId="330" priority="81" stopIfTrue="1" operator="between">
      <formula>45</formula>
      <formula>60</formula>
    </cfRule>
  </conditionalFormatting>
  <conditionalFormatting sqref="Q4">
    <cfRule type="cellIs" dxfId="329" priority="76" stopIfTrue="1" operator="greaterThan">
      <formula>70</formula>
    </cfRule>
    <cfRule type="cellIs" dxfId="328" priority="77" stopIfTrue="1" operator="between">
      <formula>60</formula>
      <formula>70</formula>
    </cfRule>
    <cfRule type="cellIs" dxfId="327" priority="78" stopIfTrue="1" operator="between">
      <formula>45</formula>
      <formula>60</formula>
    </cfRule>
  </conditionalFormatting>
  <conditionalFormatting sqref="C4">
    <cfRule type="cellIs" dxfId="326" priority="73" stopIfTrue="1" operator="greaterThan">
      <formula>70</formula>
    </cfRule>
    <cfRule type="cellIs" dxfId="325" priority="74" stopIfTrue="1" operator="between">
      <formula>60</formula>
      <formula>70</formula>
    </cfRule>
    <cfRule type="cellIs" dxfId="324" priority="75" stopIfTrue="1" operator="between">
      <formula>45</formula>
      <formula>60</formula>
    </cfRule>
  </conditionalFormatting>
  <conditionalFormatting sqref="H4">
    <cfRule type="cellIs" dxfId="323" priority="70" stopIfTrue="1" operator="greaterThan">
      <formula>70</formula>
    </cfRule>
    <cfRule type="cellIs" dxfId="322" priority="71" stopIfTrue="1" operator="between">
      <formula>60</formula>
      <formula>70</formula>
    </cfRule>
    <cfRule type="cellIs" dxfId="321" priority="72" stopIfTrue="1" operator="between">
      <formula>45</formula>
      <formula>60</formula>
    </cfRule>
  </conditionalFormatting>
  <conditionalFormatting sqref="V4">
    <cfRule type="cellIs" dxfId="320" priority="67" stopIfTrue="1" operator="greaterThan">
      <formula>70</formula>
    </cfRule>
    <cfRule type="cellIs" dxfId="319" priority="68" stopIfTrue="1" operator="between">
      <formula>60</formula>
      <formula>70</formula>
    </cfRule>
    <cfRule type="cellIs" dxfId="318" priority="69" stopIfTrue="1" operator="between">
      <formula>45</formula>
      <formula>60</formula>
    </cfRule>
  </conditionalFormatting>
  <conditionalFormatting sqref="S4">
    <cfRule type="cellIs" dxfId="317" priority="64" stopIfTrue="1" operator="greaterThan">
      <formula>70</formula>
    </cfRule>
    <cfRule type="cellIs" dxfId="316" priority="65" stopIfTrue="1" operator="between">
      <formula>60</formula>
      <formula>70</formula>
    </cfRule>
    <cfRule type="cellIs" dxfId="315" priority="66" stopIfTrue="1" operator="between">
      <formula>45</formula>
      <formula>60</formula>
    </cfRule>
  </conditionalFormatting>
  <conditionalFormatting sqref="I4">
    <cfRule type="cellIs" dxfId="314" priority="61" stopIfTrue="1" operator="greaterThan">
      <formula>70</formula>
    </cfRule>
    <cfRule type="cellIs" dxfId="313" priority="62" stopIfTrue="1" operator="between">
      <formula>60</formula>
      <formula>70</formula>
    </cfRule>
    <cfRule type="cellIs" dxfId="312" priority="63" stopIfTrue="1" operator="between">
      <formula>45</formula>
      <formula>60</formula>
    </cfRule>
  </conditionalFormatting>
  <conditionalFormatting sqref="W4">
    <cfRule type="cellIs" dxfId="311" priority="58" stopIfTrue="1" operator="greaterThan">
      <formula>70</formula>
    </cfRule>
    <cfRule type="cellIs" dxfId="310" priority="59" stopIfTrue="1" operator="between">
      <formula>60</formula>
      <formula>70</formula>
    </cfRule>
    <cfRule type="cellIs" dxfId="309" priority="60" stopIfTrue="1" operator="between">
      <formula>45</formula>
      <formula>60</formula>
    </cfRule>
  </conditionalFormatting>
  <conditionalFormatting sqref="T4">
    <cfRule type="cellIs" dxfId="308" priority="55" stopIfTrue="1" operator="greaterThan">
      <formula>70</formula>
    </cfRule>
    <cfRule type="cellIs" dxfId="307" priority="56" stopIfTrue="1" operator="between">
      <formula>60</formula>
      <formula>70</formula>
    </cfRule>
    <cfRule type="cellIs" dxfId="306" priority="57" stopIfTrue="1" operator="between">
      <formula>45</formula>
      <formula>60</formula>
    </cfRule>
  </conditionalFormatting>
  <conditionalFormatting sqref="L4">
    <cfRule type="cellIs" dxfId="305" priority="52" stopIfTrue="1" operator="greaterThan">
      <formula>70</formula>
    </cfRule>
    <cfRule type="cellIs" dxfId="304" priority="53" stopIfTrue="1" operator="between">
      <formula>60</formula>
      <formula>70</formula>
    </cfRule>
    <cfRule type="cellIs" dxfId="303" priority="54" stopIfTrue="1" operator="between">
      <formula>45</formula>
      <formula>60</formula>
    </cfRule>
  </conditionalFormatting>
  <conditionalFormatting sqref="M4">
    <cfRule type="cellIs" dxfId="302" priority="49" stopIfTrue="1" operator="greaterThan">
      <formula>70</formula>
    </cfRule>
    <cfRule type="cellIs" dxfId="301" priority="50" stopIfTrue="1" operator="between">
      <formula>60</formula>
      <formula>70</formula>
    </cfRule>
    <cfRule type="cellIs" dxfId="300" priority="51" stopIfTrue="1" operator="between">
      <formula>45</formula>
      <formula>60</formula>
    </cfRule>
  </conditionalFormatting>
  <conditionalFormatting sqref="R4">
    <cfRule type="cellIs" dxfId="299" priority="46" stopIfTrue="1" operator="greaterThan">
      <formula>70</formula>
    </cfRule>
    <cfRule type="cellIs" dxfId="298" priority="47" stopIfTrue="1" operator="between">
      <formula>60</formula>
      <formula>70</formula>
    </cfRule>
    <cfRule type="cellIs" dxfId="297" priority="48" stopIfTrue="1" operator="between">
      <formula>45</formula>
      <formula>60</formula>
    </cfRule>
  </conditionalFormatting>
  <conditionalFormatting sqref="AC4">
    <cfRule type="cellIs" dxfId="296" priority="43" stopIfTrue="1" operator="greaterThan">
      <formula>70</formula>
    </cfRule>
    <cfRule type="cellIs" dxfId="295" priority="44" stopIfTrue="1" operator="between">
      <formula>60</formula>
      <formula>70</formula>
    </cfRule>
    <cfRule type="cellIs" dxfId="294" priority="45" stopIfTrue="1" operator="between">
      <formula>45</formula>
      <formula>60</formula>
    </cfRule>
  </conditionalFormatting>
  <conditionalFormatting sqref="AD4">
    <cfRule type="cellIs" dxfId="293" priority="40" stopIfTrue="1" operator="greaterThan">
      <formula>70</formula>
    </cfRule>
    <cfRule type="cellIs" dxfId="292" priority="41" stopIfTrue="1" operator="between">
      <formula>60</formula>
      <formula>70</formula>
    </cfRule>
    <cfRule type="cellIs" dxfId="291" priority="42" stopIfTrue="1" operator="between">
      <formula>45</formula>
      <formula>60</formula>
    </cfRule>
  </conditionalFormatting>
  <conditionalFormatting sqref="AB4">
    <cfRule type="cellIs" dxfId="290" priority="37" stopIfTrue="1" operator="greaterThan">
      <formula>70</formula>
    </cfRule>
    <cfRule type="cellIs" dxfId="289" priority="38" stopIfTrue="1" operator="between">
      <formula>60</formula>
      <formula>70</formula>
    </cfRule>
    <cfRule type="cellIs" dxfId="288" priority="39" stopIfTrue="1" operator="between">
      <formula>45</formula>
      <formula>60</formula>
    </cfRule>
  </conditionalFormatting>
  <conditionalFormatting sqref="D4">
    <cfRule type="cellIs" dxfId="287" priority="34" stopIfTrue="1" operator="greaterThan">
      <formula>70</formula>
    </cfRule>
    <cfRule type="cellIs" dxfId="286" priority="35" stopIfTrue="1" operator="between">
      <formula>60</formula>
      <formula>70</formula>
    </cfRule>
    <cfRule type="cellIs" dxfId="285" priority="36" stopIfTrue="1" operator="between">
      <formula>45</formula>
      <formula>60</formula>
    </cfRule>
  </conditionalFormatting>
  <conditionalFormatting sqref="E4">
    <cfRule type="cellIs" dxfId="284" priority="31" stopIfTrue="1" operator="greaterThan">
      <formula>70</formula>
    </cfRule>
    <cfRule type="cellIs" dxfId="283" priority="32" stopIfTrue="1" operator="between">
      <formula>60</formula>
      <formula>70</formula>
    </cfRule>
    <cfRule type="cellIs" dxfId="282" priority="33" stopIfTrue="1" operator="between">
      <formula>45</formula>
      <formula>60</formula>
    </cfRule>
  </conditionalFormatting>
  <conditionalFormatting sqref="J4">
    <cfRule type="cellIs" dxfId="281" priority="28" stopIfTrue="1" operator="greaterThan">
      <formula>70</formula>
    </cfRule>
    <cfRule type="cellIs" dxfId="280" priority="29" stopIfTrue="1" operator="between">
      <formula>60</formula>
      <formula>70</formula>
    </cfRule>
    <cfRule type="cellIs" dxfId="279" priority="30" stopIfTrue="1" operator="between">
      <formula>45</formula>
      <formula>60</formula>
    </cfRule>
  </conditionalFormatting>
  <conditionalFormatting sqref="AA4">
    <cfRule type="cellIs" dxfId="278" priority="25" stopIfTrue="1" operator="greaterThan">
      <formula>70</formula>
    </cfRule>
    <cfRule type="cellIs" dxfId="277" priority="26" stopIfTrue="1" operator="between">
      <formula>60</formula>
      <formula>70</formula>
    </cfRule>
    <cfRule type="cellIs" dxfId="276" priority="27" stopIfTrue="1" operator="between">
      <formula>45</formula>
      <formula>60</formula>
    </cfRule>
  </conditionalFormatting>
  <conditionalFormatting sqref="P4">
    <cfRule type="cellIs" dxfId="275" priority="19" stopIfTrue="1" operator="greaterThan">
      <formula>70</formula>
    </cfRule>
    <cfRule type="cellIs" dxfId="274" priority="20" stopIfTrue="1" operator="between">
      <formula>60</formula>
      <formula>70</formula>
    </cfRule>
    <cfRule type="cellIs" dxfId="273" priority="21" stopIfTrue="1" operator="between">
      <formula>45</formula>
      <formula>60</formula>
    </cfRule>
  </conditionalFormatting>
  <conditionalFormatting sqref="X4">
    <cfRule type="cellIs" dxfId="272" priority="16" stopIfTrue="1" operator="greaterThan">
      <formula>70</formula>
    </cfRule>
    <cfRule type="cellIs" dxfId="271" priority="17" stopIfTrue="1" operator="between">
      <formula>60</formula>
      <formula>70</formula>
    </cfRule>
    <cfRule type="cellIs" dxfId="270" priority="18" stopIfTrue="1" operator="between">
      <formula>45</formula>
      <formula>60</formula>
    </cfRule>
  </conditionalFormatting>
  <conditionalFormatting sqref="AE4">
    <cfRule type="cellIs" dxfId="269" priority="10" stopIfTrue="1" operator="greaterThan">
      <formula>70</formula>
    </cfRule>
    <cfRule type="cellIs" dxfId="268" priority="11" stopIfTrue="1" operator="between">
      <formula>60</formula>
      <formula>70</formula>
    </cfRule>
    <cfRule type="cellIs" dxfId="267" priority="12" stopIfTrue="1" operator="between">
      <formula>45</formula>
      <formula>60</formula>
    </cfRule>
  </conditionalFormatting>
  <conditionalFormatting sqref="AF4">
    <cfRule type="cellIs" dxfId="266" priority="7" stopIfTrue="1" operator="greaterThan">
      <formula>70</formula>
    </cfRule>
    <cfRule type="cellIs" dxfId="265" priority="8" stopIfTrue="1" operator="between">
      <formula>60</formula>
      <formula>70</formula>
    </cfRule>
    <cfRule type="cellIs" dxfId="264" priority="9" stopIfTrue="1" operator="between">
      <formula>45</formula>
      <formula>60</formula>
    </cfRule>
  </conditionalFormatting>
  <conditionalFormatting sqref="B4">
    <cfRule type="cellIs" dxfId="263" priority="4" stopIfTrue="1" operator="greaterThan">
      <formula>70</formula>
    </cfRule>
    <cfRule type="cellIs" dxfId="262" priority="5" stopIfTrue="1" operator="between">
      <formula>60</formula>
      <formula>70</formula>
    </cfRule>
    <cfRule type="cellIs" dxfId="261" priority="6" stopIfTrue="1" operator="between">
      <formula>45</formula>
      <formula>60</formula>
    </cfRule>
  </conditionalFormatting>
  <conditionalFormatting sqref="K4">
    <cfRule type="cellIs" dxfId="260" priority="1" stopIfTrue="1" operator="greaterThan">
      <formula>70</formula>
    </cfRule>
    <cfRule type="cellIs" dxfId="259" priority="2" stopIfTrue="1" operator="between">
      <formula>60</formula>
      <formula>70</formula>
    </cfRule>
    <cfRule type="cellIs" dxfId="258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2.83</v>
      </c>
      <c r="C3" s="11">
        <v>4.67</v>
      </c>
      <c r="D3" s="11">
        <v>6.15</v>
      </c>
      <c r="E3" s="11">
        <v>4.37</v>
      </c>
      <c r="F3" s="11">
        <v>4.83</v>
      </c>
      <c r="G3" s="11">
        <v>5.23</v>
      </c>
      <c r="H3" s="11">
        <v>6.59</v>
      </c>
      <c r="I3" s="11">
        <v>4.4800000000000004</v>
      </c>
      <c r="J3" s="11">
        <v>3.79</v>
      </c>
      <c r="K3" s="11">
        <v>2.81</v>
      </c>
      <c r="L3" s="11">
        <v>5.71</v>
      </c>
      <c r="M3" s="11">
        <v>4.63</v>
      </c>
      <c r="N3" s="11">
        <v>5.52</v>
      </c>
      <c r="O3" s="11">
        <v>5.41</v>
      </c>
      <c r="P3" s="11">
        <v>5.16</v>
      </c>
      <c r="Q3" s="11">
        <v>2.83</v>
      </c>
      <c r="R3" s="11">
        <v>2.25</v>
      </c>
      <c r="S3" s="11">
        <v>5.52</v>
      </c>
      <c r="T3" s="11">
        <v>5.55</v>
      </c>
      <c r="U3" s="11">
        <v>5.83</v>
      </c>
      <c r="V3" s="11">
        <v>2.2000000000000002</v>
      </c>
      <c r="W3" s="11">
        <v>6.86</v>
      </c>
      <c r="X3" s="11">
        <v>6.24</v>
      </c>
      <c r="Y3" s="11">
        <v>6.57</v>
      </c>
      <c r="Z3" s="11">
        <v>7.2</v>
      </c>
      <c r="AA3" s="11">
        <v>1.78</v>
      </c>
      <c r="AB3" s="11">
        <v>0.93</v>
      </c>
      <c r="AC3" s="11">
        <v>7.07</v>
      </c>
      <c r="AD3" s="11">
        <v>7.43</v>
      </c>
      <c r="AE3" s="11">
        <v>7.63</v>
      </c>
      <c r="AF3" s="11">
        <v>8.06</v>
      </c>
      <c r="AG3" s="11">
        <v>8.4</v>
      </c>
      <c r="AH3" s="11"/>
      <c r="AI3" s="11"/>
      <c r="AM3" s="5"/>
    </row>
    <row r="4" spans="1:40" s="4" customFormat="1" x14ac:dyDescent="0.25">
      <c r="A4" s="3" t="s">
        <v>7</v>
      </c>
      <c r="B4" s="22">
        <v>6</v>
      </c>
      <c r="C4" s="22">
        <v>18</v>
      </c>
      <c r="D4" s="22">
        <v>7</v>
      </c>
      <c r="E4" s="22">
        <v>6</v>
      </c>
      <c r="F4" s="22">
        <v>9</v>
      </c>
      <c r="G4" s="22">
        <v>7</v>
      </c>
      <c r="H4" s="22">
        <v>15</v>
      </c>
      <c r="I4" s="22">
        <v>7</v>
      </c>
      <c r="J4" s="22">
        <v>8</v>
      </c>
      <c r="K4" s="22">
        <v>3</v>
      </c>
      <c r="L4" s="22">
        <v>10</v>
      </c>
      <c r="M4" s="22">
        <v>7</v>
      </c>
      <c r="N4" s="22">
        <v>22</v>
      </c>
      <c r="O4" s="22">
        <v>22</v>
      </c>
      <c r="P4" s="22">
        <v>13</v>
      </c>
      <c r="Q4" s="22">
        <v>8</v>
      </c>
      <c r="R4" s="22">
        <v>5</v>
      </c>
      <c r="S4" s="22">
        <v>24</v>
      </c>
      <c r="T4" s="22">
        <v>25</v>
      </c>
      <c r="U4" s="22">
        <v>10</v>
      </c>
      <c r="V4" s="22">
        <v>4</v>
      </c>
      <c r="W4" s="22">
        <v>17</v>
      </c>
      <c r="X4" s="22">
        <v>26</v>
      </c>
      <c r="Y4" s="22">
        <v>29</v>
      </c>
      <c r="Z4" s="22">
        <v>16</v>
      </c>
      <c r="AA4" s="22">
        <v>5</v>
      </c>
      <c r="AB4" s="22">
        <v>20</v>
      </c>
      <c r="AC4" s="22">
        <v>29</v>
      </c>
      <c r="AD4" s="22">
        <v>33</v>
      </c>
      <c r="AE4" s="22">
        <v>34</v>
      </c>
      <c r="AF4" s="22">
        <v>25</v>
      </c>
      <c r="AG4" s="22">
        <v>4</v>
      </c>
      <c r="AI4" s="15">
        <f>SUM(C4:AG4)</f>
        <v>468</v>
      </c>
      <c r="AJ4" s="6">
        <f>AVERAGE(C4:AG4)</f>
        <v>15.096774193548388</v>
      </c>
      <c r="AK4" s="17"/>
    </row>
    <row r="5" spans="1:40" x14ac:dyDescent="0.25">
      <c r="A5" s="2" t="s">
        <v>12</v>
      </c>
      <c r="B5" s="16">
        <f t="shared" ref="B5:AG5" si="0">$A6+B6</f>
        <v>123715</v>
      </c>
      <c r="C5" s="16">
        <f t="shared" si="0"/>
        <v>123733</v>
      </c>
      <c r="D5" s="16">
        <f t="shared" si="0"/>
        <v>123740</v>
      </c>
      <c r="E5" s="16">
        <f t="shared" si="0"/>
        <v>123746</v>
      </c>
      <c r="F5" s="16">
        <f t="shared" si="0"/>
        <v>123755</v>
      </c>
      <c r="G5" s="16">
        <f t="shared" si="0"/>
        <v>123762</v>
      </c>
      <c r="H5" s="16">
        <f t="shared" si="0"/>
        <v>123777</v>
      </c>
      <c r="I5" s="16">
        <f t="shared" si="0"/>
        <v>123784</v>
      </c>
      <c r="J5" s="16">
        <f t="shared" si="0"/>
        <v>123792</v>
      </c>
      <c r="K5" s="16">
        <f t="shared" si="0"/>
        <v>123795</v>
      </c>
      <c r="L5" s="16">
        <f t="shared" si="0"/>
        <v>123805</v>
      </c>
      <c r="M5" s="16">
        <f t="shared" si="0"/>
        <v>123812</v>
      </c>
      <c r="N5" s="16">
        <f t="shared" si="0"/>
        <v>123834</v>
      </c>
      <c r="O5" s="16">
        <f t="shared" si="0"/>
        <v>123856</v>
      </c>
      <c r="P5" s="16">
        <f t="shared" si="0"/>
        <v>123869</v>
      </c>
      <c r="Q5" s="16">
        <f t="shared" si="0"/>
        <v>123877</v>
      </c>
      <c r="R5" s="16">
        <f t="shared" si="0"/>
        <v>123882</v>
      </c>
      <c r="S5" s="16">
        <f t="shared" si="0"/>
        <v>123906</v>
      </c>
      <c r="T5" s="16">
        <f t="shared" si="0"/>
        <v>123931</v>
      </c>
      <c r="U5" s="16">
        <f t="shared" si="0"/>
        <v>123941</v>
      </c>
      <c r="V5" s="16">
        <f t="shared" si="0"/>
        <v>123945</v>
      </c>
      <c r="W5" s="16">
        <f t="shared" si="0"/>
        <v>123962</v>
      </c>
      <c r="X5" s="16">
        <f t="shared" si="0"/>
        <v>123988</v>
      </c>
      <c r="Y5" s="16">
        <f t="shared" si="0"/>
        <v>124017</v>
      </c>
      <c r="Z5" s="16">
        <f t="shared" si="0"/>
        <v>124033</v>
      </c>
      <c r="AA5" s="16">
        <f t="shared" si="0"/>
        <v>124038</v>
      </c>
      <c r="AB5" s="16">
        <f t="shared" si="0"/>
        <v>124058</v>
      </c>
      <c r="AC5" s="16">
        <f t="shared" si="0"/>
        <v>124087</v>
      </c>
      <c r="AD5" s="16">
        <f t="shared" si="0"/>
        <v>124120</v>
      </c>
      <c r="AE5" s="16">
        <f t="shared" si="0"/>
        <v>124154</v>
      </c>
      <c r="AF5" s="16">
        <f t="shared" si="0"/>
        <v>124179</v>
      </c>
      <c r="AG5" s="16">
        <f t="shared" si="0"/>
        <v>124183</v>
      </c>
      <c r="AI5" s="16">
        <f>MAX(C5:AG5)-B5</f>
        <v>468</v>
      </c>
    </row>
    <row r="6" spans="1:40" s="15" customFormat="1" x14ac:dyDescent="0.25">
      <c r="A6" s="2">
        <v>46549</v>
      </c>
      <c r="B6">
        <v>77166</v>
      </c>
      <c r="C6">
        <v>77184</v>
      </c>
      <c r="D6">
        <v>77191</v>
      </c>
      <c r="E6">
        <v>77197</v>
      </c>
      <c r="F6">
        <v>77206</v>
      </c>
      <c r="G6">
        <v>77213</v>
      </c>
      <c r="H6">
        <v>77228</v>
      </c>
      <c r="I6">
        <v>77235</v>
      </c>
      <c r="J6">
        <v>77243</v>
      </c>
      <c r="K6">
        <v>77246</v>
      </c>
      <c r="L6">
        <v>77256</v>
      </c>
      <c r="M6">
        <v>77263</v>
      </c>
      <c r="N6">
        <v>77285</v>
      </c>
      <c r="O6">
        <v>77307</v>
      </c>
      <c r="P6">
        <v>77320</v>
      </c>
      <c r="Q6">
        <v>77328</v>
      </c>
      <c r="R6">
        <v>77333</v>
      </c>
      <c r="S6">
        <v>77357</v>
      </c>
      <c r="T6">
        <v>77382</v>
      </c>
      <c r="U6">
        <v>77392</v>
      </c>
      <c r="V6">
        <v>77396</v>
      </c>
      <c r="W6">
        <v>77413</v>
      </c>
      <c r="X6">
        <v>77439</v>
      </c>
      <c r="Y6">
        <v>77468</v>
      </c>
      <c r="Z6">
        <v>77484</v>
      </c>
      <c r="AA6">
        <v>77489</v>
      </c>
      <c r="AB6">
        <v>77509</v>
      </c>
      <c r="AC6">
        <v>77538</v>
      </c>
      <c r="AD6">
        <v>77571</v>
      </c>
      <c r="AE6">
        <v>77605</v>
      </c>
      <c r="AF6">
        <v>77630</v>
      </c>
      <c r="AG6">
        <v>77634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6.2099999999999991</v>
      </c>
      <c r="C8" s="11">
        <f t="shared" ref="C8:D8" si="2">C4*(1+$A$9)</f>
        <v>18.63</v>
      </c>
      <c r="D8" s="11">
        <f t="shared" si="2"/>
        <v>7.2449999999999992</v>
      </c>
      <c r="E8" s="11">
        <f t="shared" ref="E8:F8" si="3">E4*(1+$A$9)</f>
        <v>6.2099999999999991</v>
      </c>
      <c r="F8" s="11">
        <f t="shared" si="3"/>
        <v>9.3149999999999995</v>
      </c>
      <c r="G8" s="11">
        <f t="shared" ref="G8:H8" si="4">G4*(1+$A$9)</f>
        <v>7.2449999999999992</v>
      </c>
      <c r="H8" s="11">
        <f t="shared" si="4"/>
        <v>15.524999999999999</v>
      </c>
      <c r="I8" s="11">
        <f t="shared" ref="I8:J8" si="5">I4*(1+$A$9)</f>
        <v>7.2449999999999992</v>
      </c>
      <c r="J8" s="11">
        <f t="shared" si="5"/>
        <v>8.2799999999999994</v>
      </c>
      <c r="K8" s="11">
        <f t="shared" ref="K8:L8" si="6">K4*(1+$A$9)</f>
        <v>3.1049999999999995</v>
      </c>
      <c r="L8" s="11">
        <f t="shared" si="6"/>
        <v>10.35</v>
      </c>
      <c r="M8" s="11">
        <f t="shared" ref="M8:P8" si="7">M4*(1+$A$9)</f>
        <v>7.2449999999999992</v>
      </c>
      <c r="N8" s="11">
        <f t="shared" si="7"/>
        <v>22.77</v>
      </c>
      <c r="O8" s="11">
        <f t="shared" si="7"/>
        <v>22.77</v>
      </c>
      <c r="P8" s="11">
        <f t="shared" si="7"/>
        <v>13.454999999999998</v>
      </c>
      <c r="Q8" s="11">
        <f t="shared" ref="Q8:R8" si="8">Q4*(1+$A$9)</f>
        <v>8.2799999999999994</v>
      </c>
      <c r="R8" s="11">
        <f t="shared" si="8"/>
        <v>5.1749999999999998</v>
      </c>
      <c r="S8" s="11">
        <f t="shared" ref="S8:T8" si="9">S4*(1+$A$9)</f>
        <v>24.839999999999996</v>
      </c>
      <c r="T8" s="11">
        <f t="shared" si="9"/>
        <v>25.874999999999996</v>
      </c>
      <c r="U8" s="11">
        <f t="shared" ref="U8:V8" si="10">U4*(1+$A$9)</f>
        <v>10.35</v>
      </c>
      <c r="V8" s="11">
        <f t="shared" si="10"/>
        <v>4.1399999999999997</v>
      </c>
      <c r="W8" s="11">
        <f t="shared" ref="W8:X8" si="11">W4*(1+$A$9)</f>
        <v>17.594999999999999</v>
      </c>
      <c r="X8" s="11">
        <f t="shared" si="11"/>
        <v>26.909999999999997</v>
      </c>
      <c r="Y8" s="11">
        <f t="shared" ref="Y8:Z8" si="12">Y4*(1+$A$9)</f>
        <v>30.014999999999997</v>
      </c>
      <c r="Z8" s="11">
        <f t="shared" si="12"/>
        <v>16.559999999999999</v>
      </c>
      <c r="AA8" s="11">
        <f t="shared" ref="AA8:AB8" si="13">AA4*(1+$A$9)</f>
        <v>5.1749999999999998</v>
      </c>
      <c r="AB8" s="11">
        <f t="shared" si="13"/>
        <v>20.7</v>
      </c>
      <c r="AC8" s="11">
        <f t="shared" ref="AC8:AD8" si="14">AC4*(1+$A$9)</f>
        <v>30.014999999999997</v>
      </c>
      <c r="AD8" s="11">
        <f t="shared" si="14"/>
        <v>34.154999999999994</v>
      </c>
      <c r="AE8" s="11">
        <f t="shared" ref="AE8:AF8" si="15">AE4*(1+$A$9)</f>
        <v>35.19</v>
      </c>
      <c r="AF8" s="11">
        <f t="shared" si="15"/>
        <v>25.874999999999996</v>
      </c>
      <c r="AG8" s="11">
        <f t="shared" ref="AG8" si="16">AG4*(1+$A$9)</f>
        <v>4.1399999999999997</v>
      </c>
      <c r="AI8" s="15">
        <f>SUM(C8:AG8)</f>
        <v>484.37999999999988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F4 Y4:Z4 N4:O4">
    <cfRule type="cellIs" dxfId="257" priority="85" stopIfTrue="1" operator="greaterThan">
      <formula>70</formula>
    </cfRule>
    <cfRule type="cellIs" dxfId="256" priority="86" stopIfTrue="1" operator="between">
      <formula>60</formula>
      <formula>70</formula>
    </cfRule>
    <cfRule type="cellIs" dxfId="255" priority="87" stopIfTrue="1" operator="between">
      <formula>45</formula>
      <formula>60</formula>
    </cfRule>
  </conditionalFormatting>
  <conditionalFormatting sqref="AG4">
    <cfRule type="cellIs" dxfId="254" priority="82" stopIfTrue="1" operator="greaterThan">
      <formula>70</formula>
    </cfRule>
    <cfRule type="cellIs" dxfId="253" priority="83" stopIfTrue="1" operator="between">
      <formula>60</formula>
      <formula>70</formula>
    </cfRule>
    <cfRule type="cellIs" dxfId="252" priority="84" stopIfTrue="1" operator="between">
      <formula>45</formula>
      <formula>60</formula>
    </cfRule>
  </conditionalFormatting>
  <conditionalFormatting sqref="G4">
    <cfRule type="cellIs" dxfId="251" priority="79" stopIfTrue="1" operator="greaterThan">
      <formula>70</formula>
    </cfRule>
    <cfRule type="cellIs" dxfId="250" priority="80" stopIfTrue="1" operator="between">
      <formula>60</formula>
      <formula>70</formula>
    </cfRule>
    <cfRule type="cellIs" dxfId="249" priority="81" stopIfTrue="1" operator="between">
      <formula>45</formula>
      <formula>60</formula>
    </cfRule>
  </conditionalFormatting>
  <conditionalFormatting sqref="U4">
    <cfRule type="cellIs" dxfId="248" priority="76" stopIfTrue="1" operator="greaterThan">
      <formula>70</formula>
    </cfRule>
    <cfRule type="cellIs" dxfId="247" priority="77" stopIfTrue="1" operator="between">
      <formula>60</formula>
      <formula>70</formula>
    </cfRule>
    <cfRule type="cellIs" dxfId="246" priority="78" stopIfTrue="1" operator="between">
      <formula>45</formula>
      <formula>60</formula>
    </cfRule>
  </conditionalFormatting>
  <conditionalFormatting sqref="Q4">
    <cfRule type="cellIs" dxfId="245" priority="73" stopIfTrue="1" operator="greaterThan">
      <formula>70</formula>
    </cfRule>
    <cfRule type="cellIs" dxfId="244" priority="74" stopIfTrue="1" operator="between">
      <formula>60</formula>
      <formula>70</formula>
    </cfRule>
    <cfRule type="cellIs" dxfId="243" priority="75" stopIfTrue="1" operator="between">
      <formula>45</formula>
      <formula>60</formula>
    </cfRule>
  </conditionalFormatting>
  <conditionalFormatting sqref="C4">
    <cfRule type="cellIs" dxfId="242" priority="70" stopIfTrue="1" operator="greaterThan">
      <formula>70</formula>
    </cfRule>
    <cfRule type="cellIs" dxfId="241" priority="71" stopIfTrue="1" operator="between">
      <formula>60</formula>
      <formula>70</formula>
    </cfRule>
    <cfRule type="cellIs" dxfId="240" priority="72" stopIfTrue="1" operator="between">
      <formula>45</formula>
      <formula>60</formula>
    </cfRule>
  </conditionalFormatting>
  <conditionalFormatting sqref="H4">
    <cfRule type="cellIs" dxfId="239" priority="67" stopIfTrue="1" operator="greaterThan">
      <formula>70</formula>
    </cfRule>
    <cfRule type="cellIs" dxfId="238" priority="68" stopIfTrue="1" operator="between">
      <formula>60</formula>
      <formula>70</formula>
    </cfRule>
    <cfRule type="cellIs" dxfId="237" priority="69" stopIfTrue="1" operator="between">
      <formula>45</formula>
      <formula>60</formula>
    </cfRule>
  </conditionalFormatting>
  <conditionalFormatting sqref="V4">
    <cfRule type="cellIs" dxfId="236" priority="64" stopIfTrue="1" operator="greaterThan">
      <formula>70</formula>
    </cfRule>
    <cfRule type="cellIs" dxfId="235" priority="65" stopIfTrue="1" operator="between">
      <formula>60</formula>
      <formula>70</formula>
    </cfRule>
    <cfRule type="cellIs" dxfId="234" priority="66" stopIfTrue="1" operator="between">
      <formula>45</formula>
      <formula>60</formula>
    </cfRule>
  </conditionalFormatting>
  <conditionalFormatting sqref="S4">
    <cfRule type="cellIs" dxfId="233" priority="61" stopIfTrue="1" operator="greaterThan">
      <formula>70</formula>
    </cfRule>
    <cfRule type="cellIs" dxfId="232" priority="62" stopIfTrue="1" operator="between">
      <formula>60</formula>
      <formula>70</formula>
    </cfRule>
    <cfRule type="cellIs" dxfId="231" priority="63" stopIfTrue="1" operator="between">
      <formula>45</formula>
      <formula>60</formula>
    </cfRule>
  </conditionalFormatting>
  <conditionalFormatting sqref="I4">
    <cfRule type="cellIs" dxfId="230" priority="58" stopIfTrue="1" operator="greaterThan">
      <formula>70</formula>
    </cfRule>
    <cfRule type="cellIs" dxfId="229" priority="59" stopIfTrue="1" operator="between">
      <formula>60</formula>
      <formula>70</formula>
    </cfRule>
    <cfRule type="cellIs" dxfId="228" priority="60" stopIfTrue="1" operator="between">
      <formula>45</formula>
      <formula>60</formula>
    </cfRule>
  </conditionalFormatting>
  <conditionalFormatting sqref="W4">
    <cfRule type="cellIs" dxfId="227" priority="55" stopIfTrue="1" operator="greaterThan">
      <formula>70</formula>
    </cfRule>
    <cfRule type="cellIs" dxfId="226" priority="56" stopIfTrue="1" operator="between">
      <formula>60</formula>
      <formula>70</formula>
    </cfRule>
    <cfRule type="cellIs" dxfId="225" priority="57" stopIfTrue="1" operator="between">
      <formula>45</formula>
      <formula>60</formula>
    </cfRule>
  </conditionalFormatting>
  <conditionalFormatting sqref="T4">
    <cfRule type="cellIs" dxfId="224" priority="52" stopIfTrue="1" operator="greaterThan">
      <formula>70</formula>
    </cfRule>
    <cfRule type="cellIs" dxfId="223" priority="53" stopIfTrue="1" operator="between">
      <formula>60</formula>
      <formula>70</formula>
    </cfRule>
    <cfRule type="cellIs" dxfId="222" priority="54" stopIfTrue="1" operator="between">
      <formula>45</formula>
      <formula>60</formula>
    </cfRule>
  </conditionalFormatting>
  <conditionalFormatting sqref="L4">
    <cfRule type="cellIs" dxfId="221" priority="49" stopIfTrue="1" operator="greaterThan">
      <formula>70</formula>
    </cfRule>
    <cfRule type="cellIs" dxfId="220" priority="50" stopIfTrue="1" operator="between">
      <formula>60</formula>
      <formula>70</formula>
    </cfRule>
    <cfRule type="cellIs" dxfId="219" priority="51" stopIfTrue="1" operator="between">
      <formula>45</formula>
      <formula>60</formula>
    </cfRule>
  </conditionalFormatting>
  <conditionalFormatting sqref="M4">
    <cfRule type="cellIs" dxfId="218" priority="46" stopIfTrue="1" operator="greaterThan">
      <formula>70</formula>
    </cfRule>
    <cfRule type="cellIs" dxfId="217" priority="47" stopIfTrue="1" operator="between">
      <formula>60</formula>
      <formula>70</formula>
    </cfRule>
    <cfRule type="cellIs" dxfId="216" priority="48" stopIfTrue="1" operator="between">
      <formula>45</formula>
      <formula>60</formula>
    </cfRule>
  </conditionalFormatting>
  <conditionalFormatting sqref="R4">
    <cfRule type="cellIs" dxfId="215" priority="43" stopIfTrue="1" operator="greaterThan">
      <formula>70</formula>
    </cfRule>
    <cfRule type="cellIs" dxfId="214" priority="44" stopIfTrue="1" operator="between">
      <formula>60</formula>
      <formula>70</formula>
    </cfRule>
    <cfRule type="cellIs" dxfId="213" priority="45" stopIfTrue="1" operator="between">
      <formula>45</formula>
      <formula>60</formula>
    </cfRule>
  </conditionalFormatting>
  <conditionalFormatting sqref="AC4">
    <cfRule type="cellIs" dxfId="212" priority="40" stopIfTrue="1" operator="greaterThan">
      <formula>70</formula>
    </cfRule>
    <cfRule type="cellIs" dxfId="211" priority="41" stopIfTrue="1" operator="between">
      <formula>60</formula>
      <formula>70</formula>
    </cfRule>
    <cfRule type="cellIs" dxfId="210" priority="42" stopIfTrue="1" operator="between">
      <formula>45</formula>
      <formula>60</formula>
    </cfRule>
  </conditionalFormatting>
  <conditionalFormatting sqref="AD4">
    <cfRule type="cellIs" dxfId="209" priority="37" stopIfTrue="1" operator="greaterThan">
      <formula>70</formula>
    </cfRule>
    <cfRule type="cellIs" dxfId="208" priority="38" stopIfTrue="1" operator="between">
      <formula>60</formula>
      <formula>70</formula>
    </cfRule>
    <cfRule type="cellIs" dxfId="207" priority="39" stopIfTrue="1" operator="between">
      <formula>45</formula>
      <formula>60</formula>
    </cfRule>
  </conditionalFormatting>
  <conditionalFormatting sqref="AB4">
    <cfRule type="cellIs" dxfId="206" priority="34" stopIfTrue="1" operator="greaterThan">
      <formula>70</formula>
    </cfRule>
    <cfRule type="cellIs" dxfId="205" priority="35" stopIfTrue="1" operator="between">
      <formula>60</formula>
      <formula>70</formula>
    </cfRule>
    <cfRule type="cellIs" dxfId="204" priority="36" stopIfTrue="1" operator="between">
      <formula>45</formula>
      <formula>60</formula>
    </cfRule>
  </conditionalFormatting>
  <conditionalFormatting sqref="D4">
    <cfRule type="cellIs" dxfId="203" priority="31" stopIfTrue="1" operator="greaterThan">
      <formula>70</formula>
    </cfRule>
    <cfRule type="cellIs" dxfId="202" priority="32" stopIfTrue="1" operator="between">
      <formula>60</formula>
      <formula>70</formula>
    </cfRule>
    <cfRule type="cellIs" dxfId="201" priority="33" stopIfTrue="1" operator="between">
      <formula>45</formula>
      <formula>60</formula>
    </cfRule>
  </conditionalFormatting>
  <conditionalFormatting sqref="E4">
    <cfRule type="cellIs" dxfId="200" priority="28" stopIfTrue="1" operator="greaterThan">
      <formula>70</formula>
    </cfRule>
    <cfRule type="cellIs" dxfId="199" priority="29" stopIfTrue="1" operator="between">
      <formula>60</formula>
      <formula>70</formula>
    </cfRule>
    <cfRule type="cellIs" dxfId="198" priority="30" stopIfTrue="1" operator="between">
      <formula>45</formula>
      <formula>60</formula>
    </cfRule>
  </conditionalFormatting>
  <conditionalFormatting sqref="J4">
    <cfRule type="cellIs" dxfId="197" priority="25" stopIfTrue="1" operator="greaterThan">
      <formula>70</formula>
    </cfRule>
    <cfRule type="cellIs" dxfId="196" priority="26" stopIfTrue="1" operator="between">
      <formula>60</formula>
      <formula>70</formula>
    </cfRule>
    <cfRule type="cellIs" dxfId="195" priority="27" stopIfTrue="1" operator="between">
      <formula>45</formula>
      <formula>60</formula>
    </cfRule>
  </conditionalFormatting>
  <conditionalFormatting sqref="AA4">
    <cfRule type="cellIs" dxfId="194" priority="22" stopIfTrue="1" operator="greaterThan">
      <formula>70</formula>
    </cfRule>
    <cfRule type="cellIs" dxfId="193" priority="23" stopIfTrue="1" operator="between">
      <formula>60</formula>
      <formula>70</formula>
    </cfRule>
    <cfRule type="cellIs" dxfId="192" priority="24" stopIfTrue="1" operator="between">
      <formula>45</formula>
      <formula>60</formula>
    </cfRule>
  </conditionalFormatting>
  <conditionalFormatting sqref="P4">
    <cfRule type="cellIs" dxfId="191" priority="19" stopIfTrue="1" operator="greaterThan">
      <formula>70</formula>
    </cfRule>
    <cfRule type="cellIs" dxfId="190" priority="20" stopIfTrue="1" operator="between">
      <formula>60</formula>
      <formula>70</formula>
    </cfRule>
    <cfRule type="cellIs" dxfId="189" priority="21" stopIfTrue="1" operator="between">
      <formula>45</formula>
      <formula>60</formula>
    </cfRule>
  </conditionalFormatting>
  <conditionalFormatting sqref="X4">
    <cfRule type="cellIs" dxfId="188" priority="16" stopIfTrue="1" operator="greaterThan">
      <formula>70</formula>
    </cfRule>
    <cfRule type="cellIs" dxfId="187" priority="17" stopIfTrue="1" operator="between">
      <formula>60</formula>
      <formula>70</formula>
    </cfRule>
    <cfRule type="cellIs" dxfId="186" priority="18" stopIfTrue="1" operator="between">
      <formula>45</formula>
      <formula>60</formula>
    </cfRule>
  </conditionalFormatting>
  <conditionalFormatting sqref="AE4">
    <cfRule type="cellIs" dxfId="185" priority="13" stopIfTrue="1" operator="greaterThan">
      <formula>70</formula>
    </cfRule>
    <cfRule type="cellIs" dxfId="184" priority="14" stopIfTrue="1" operator="between">
      <formula>60</formula>
      <formula>70</formula>
    </cfRule>
    <cfRule type="cellIs" dxfId="183" priority="15" stopIfTrue="1" operator="between">
      <formula>45</formula>
      <formula>60</formula>
    </cfRule>
  </conditionalFormatting>
  <conditionalFormatting sqref="AF4">
    <cfRule type="cellIs" dxfId="182" priority="10" stopIfTrue="1" operator="greaterThan">
      <formula>70</formula>
    </cfRule>
    <cfRule type="cellIs" dxfId="181" priority="11" stopIfTrue="1" operator="between">
      <formula>60</formula>
      <formula>70</formula>
    </cfRule>
    <cfRule type="cellIs" dxfId="180" priority="12" stopIfTrue="1" operator="between">
      <formula>45</formula>
      <formula>60</formula>
    </cfRule>
  </conditionalFormatting>
  <conditionalFormatting sqref="K4">
    <cfRule type="cellIs" dxfId="179" priority="4" stopIfTrue="1" operator="greaterThan">
      <formula>70</formula>
    </cfRule>
    <cfRule type="cellIs" dxfId="178" priority="5" stopIfTrue="1" operator="between">
      <formula>60</formula>
      <formula>70</formula>
    </cfRule>
    <cfRule type="cellIs" dxfId="177" priority="6" stopIfTrue="1" operator="between">
      <formula>45</formula>
      <formula>60</formula>
    </cfRule>
  </conditionalFormatting>
  <conditionalFormatting sqref="B4">
    <cfRule type="cellIs" dxfId="176" priority="1" stopIfTrue="1" operator="greaterThan">
      <formula>70</formula>
    </cfRule>
    <cfRule type="cellIs" dxfId="175" priority="2" stopIfTrue="1" operator="between">
      <formula>60</formula>
      <formula>70</formula>
    </cfRule>
    <cfRule type="cellIs" dxfId="174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8.4</v>
      </c>
      <c r="C3" s="11">
        <v>0.53400000000000003</v>
      </c>
      <c r="D3" s="11">
        <v>0.76900000000000002</v>
      </c>
      <c r="E3" s="11">
        <v>7.82</v>
      </c>
      <c r="F3" s="11">
        <v>8.33</v>
      </c>
      <c r="G3" s="11">
        <v>10</v>
      </c>
      <c r="H3" s="11">
        <v>8.23</v>
      </c>
      <c r="I3" s="11">
        <v>8.76</v>
      </c>
      <c r="J3" s="11">
        <v>8.0299999999999994</v>
      </c>
      <c r="K3" s="11">
        <v>8.1</v>
      </c>
      <c r="L3" s="11">
        <v>7.81</v>
      </c>
      <c r="M3" s="11">
        <v>9.5299999999999994</v>
      </c>
      <c r="N3" s="11">
        <v>8.4499999999999993</v>
      </c>
      <c r="O3" s="11">
        <v>8.15</v>
      </c>
      <c r="P3" s="11">
        <v>4.1500000000000004</v>
      </c>
      <c r="Q3" s="11">
        <v>10.8</v>
      </c>
      <c r="R3" s="11">
        <v>1.6</v>
      </c>
      <c r="S3" s="11">
        <v>12.4</v>
      </c>
      <c r="T3" s="11">
        <v>11.6</v>
      </c>
      <c r="U3" s="11">
        <v>10.7</v>
      </c>
      <c r="V3" s="11">
        <v>11.1</v>
      </c>
      <c r="W3" s="11">
        <v>12.2</v>
      </c>
      <c r="X3" s="11">
        <v>10.1</v>
      </c>
      <c r="Y3" s="11">
        <v>10.9</v>
      </c>
      <c r="Z3" s="11">
        <v>4.84</v>
      </c>
      <c r="AA3" s="11">
        <v>9.8800000000000008</v>
      </c>
      <c r="AB3" s="11">
        <v>9.26</v>
      </c>
      <c r="AC3" s="11">
        <v>8.9700000000000006</v>
      </c>
      <c r="AD3" s="11">
        <v>8.8699999999999992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4</v>
      </c>
      <c r="C4" s="22">
        <v>1</v>
      </c>
      <c r="D4" s="22">
        <v>2</v>
      </c>
      <c r="E4" s="22">
        <v>17</v>
      </c>
      <c r="F4" s="22">
        <v>28</v>
      </c>
      <c r="G4" s="22">
        <v>30</v>
      </c>
      <c r="H4" s="22">
        <v>16</v>
      </c>
      <c r="I4" s="22">
        <v>39</v>
      </c>
      <c r="J4" s="22">
        <v>41</v>
      </c>
      <c r="K4" s="22">
        <v>42</v>
      </c>
      <c r="L4" s="22">
        <v>41</v>
      </c>
      <c r="M4" s="22">
        <v>23</v>
      </c>
      <c r="N4" s="22">
        <v>40</v>
      </c>
      <c r="O4" s="22">
        <v>45</v>
      </c>
      <c r="P4" s="22">
        <v>10</v>
      </c>
      <c r="Q4" s="22">
        <v>14</v>
      </c>
      <c r="R4" s="22">
        <v>4</v>
      </c>
      <c r="S4" s="22">
        <v>14</v>
      </c>
      <c r="T4" s="22">
        <v>25</v>
      </c>
      <c r="U4" s="22">
        <v>39</v>
      </c>
      <c r="V4" s="22">
        <v>29</v>
      </c>
      <c r="W4" s="22">
        <v>18</v>
      </c>
      <c r="X4" s="22">
        <v>28</v>
      </c>
      <c r="Y4" s="22">
        <v>37</v>
      </c>
      <c r="Z4" s="22">
        <v>20</v>
      </c>
      <c r="AA4" s="22">
        <v>49</v>
      </c>
      <c r="AB4" s="22">
        <v>51</v>
      </c>
      <c r="AC4" s="22">
        <v>55</v>
      </c>
      <c r="AD4" s="22">
        <v>55</v>
      </c>
      <c r="AE4" s="22"/>
      <c r="AF4" s="22"/>
      <c r="AG4" s="22"/>
      <c r="AI4" s="15">
        <f>SUM(C4:AG4)</f>
        <v>813</v>
      </c>
      <c r="AJ4" s="6">
        <f>AVERAGE(C4:AG4)</f>
        <v>29.035714285714285</v>
      </c>
      <c r="AK4" s="17"/>
    </row>
    <row r="5" spans="1:40" x14ac:dyDescent="0.25">
      <c r="A5" s="2" t="s">
        <v>12</v>
      </c>
      <c r="B5" s="16">
        <f t="shared" ref="B5:AD5" si="0">$A6+B6</f>
        <v>124183</v>
      </c>
      <c r="C5" s="16">
        <f t="shared" si="0"/>
        <v>124184</v>
      </c>
      <c r="D5" s="16">
        <f t="shared" si="0"/>
        <v>124186</v>
      </c>
      <c r="E5" s="16">
        <f t="shared" si="0"/>
        <v>124203</v>
      </c>
      <c r="F5" s="16">
        <f t="shared" si="0"/>
        <v>124231</v>
      </c>
      <c r="G5" s="16">
        <f t="shared" si="0"/>
        <v>124261</v>
      </c>
      <c r="H5" s="16">
        <f t="shared" si="0"/>
        <v>124277</v>
      </c>
      <c r="I5" s="16">
        <f t="shared" si="0"/>
        <v>124316</v>
      </c>
      <c r="J5" s="16">
        <f t="shared" si="0"/>
        <v>124357</v>
      </c>
      <c r="K5" s="16">
        <f t="shared" si="0"/>
        <v>124399</v>
      </c>
      <c r="L5" s="16">
        <f t="shared" si="0"/>
        <v>124440</v>
      </c>
      <c r="M5" s="16">
        <f t="shared" si="0"/>
        <v>124463</v>
      </c>
      <c r="N5" s="16">
        <f t="shared" si="0"/>
        <v>124503</v>
      </c>
      <c r="O5" s="16">
        <f t="shared" si="0"/>
        <v>124548</v>
      </c>
      <c r="P5" s="16">
        <f t="shared" si="0"/>
        <v>124558</v>
      </c>
      <c r="Q5" s="16">
        <f t="shared" si="0"/>
        <v>124572</v>
      </c>
      <c r="R5" s="16">
        <f t="shared" si="0"/>
        <v>124576</v>
      </c>
      <c r="S5" s="16">
        <f t="shared" si="0"/>
        <v>124590</v>
      </c>
      <c r="T5" s="16">
        <f t="shared" si="0"/>
        <v>124615</v>
      </c>
      <c r="U5" s="16">
        <f t="shared" si="0"/>
        <v>124654</v>
      </c>
      <c r="V5" s="16">
        <f t="shared" si="0"/>
        <v>124683</v>
      </c>
      <c r="W5" s="16">
        <f t="shared" si="0"/>
        <v>124701</v>
      </c>
      <c r="X5" s="16">
        <f t="shared" si="0"/>
        <v>124729</v>
      </c>
      <c r="Y5" s="16">
        <f t="shared" si="0"/>
        <v>124766</v>
      </c>
      <c r="Z5" s="16">
        <f t="shared" si="0"/>
        <v>124786</v>
      </c>
      <c r="AA5" s="16">
        <f t="shared" si="0"/>
        <v>124835</v>
      </c>
      <c r="AB5" s="16">
        <f t="shared" si="0"/>
        <v>124886</v>
      </c>
      <c r="AC5" s="16">
        <f t="shared" si="0"/>
        <v>124941</v>
      </c>
      <c r="AD5" s="16">
        <f t="shared" si="0"/>
        <v>124996</v>
      </c>
      <c r="AE5" s="16"/>
      <c r="AF5" s="16"/>
      <c r="AG5" s="16"/>
      <c r="AI5" s="16">
        <f>MAX(C5:AG5)-B5</f>
        <v>813</v>
      </c>
    </row>
    <row r="6" spans="1:40" s="15" customFormat="1" x14ac:dyDescent="0.25">
      <c r="A6" s="2">
        <v>46549</v>
      </c>
      <c r="B6">
        <v>77634</v>
      </c>
      <c r="C6">
        <v>77635</v>
      </c>
      <c r="D6">
        <v>77637</v>
      </c>
      <c r="E6">
        <v>77654</v>
      </c>
      <c r="F6">
        <v>77682</v>
      </c>
      <c r="G6">
        <v>77712</v>
      </c>
      <c r="H6">
        <v>77728</v>
      </c>
      <c r="I6">
        <v>77767</v>
      </c>
      <c r="J6">
        <v>77808</v>
      </c>
      <c r="K6">
        <v>77850</v>
      </c>
      <c r="L6">
        <v>77891</v>
      </c>
      <c r="M6">
        <v>77914</v>
      </c>
      <c r="N6">
        <v>77954</v>
      </c>
      <c r="O6">
        <v>77999</v>
      </c>
      <c r="P6">
        <v>78009</v>
      </c>
      <c r="Q6">
        <v>78023</v>
      </c>
      <c r="R6">
        <v>78027</v>
      </c>
      <c r="S6">
        <v>78041</v>
      </c>
      <c r="T6">
        <v>78066</v>
      </c>
      <c r="U6">
        <v>78105</v>
      </c>
      <c r="V6">
        <v>78134</v>
      </c>
      <c r="W6">
        <v>78152</v>
      </c>
      <c r="X6">
        <v>78180</v>
      </c>
      <c r="Y6">
        <v>78217</v>
      </c>
      <c r="Z6">
        <v>78237</v>
      </c>
      <c r="AA6">
        <v>78286</v>
      </c>
      <c r="AB6">
        <v>78337</v>
      </c>
      <c r="AC6">
        <v>78392</v>
      </c>
      <c r="AD6">
        <v>78447</v>
      </c>
      <c r="AE6"/>
      <c r="AF6"/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4.1399999999999997</v>
      </c>
      <c r="C8" s="11">
        <f t="shared" ref="C8:D8" si="2">C4*(1+$A$9)</f>
        <v>1.0349999999999999</v>
      </c>
      <c r="D8" s="11">
        <f t="shared" si="2"/>
        <v>2.0699999999999998</v>
      </c>
      <c r="E8" s="11">
        <f t="shared" ref="E8:F8" si="3">E4*(1+$A$9)</f>
        <v>17.594999999999999</v>
      </c>
      <c r="F8" s="11">
        <f t="shared" si="3"/>
        <v>28.979999999999997</v>
      </c>
      <c r="G8" s="11">
        <f t="shared" ref="G8:H8" si="4">G4*(1+$A$9)</f>
        <v>31.049999999999997</v>
      </c>
      <c r="H8" s="11">
        <f t="shared" si="4"/>
        <v>16.559999999999999</v>
      </c>
      <c r="I8" s="11">
        <f t="shared" ref="I8:J8" si="5">I4*(1+$A$9)</f>
        <v>40.364999999999995</v>
      </c>
      <c r="J8" s="11">
        <f t="shared" si="5"/>
        <v>42.434999999999995</v>
      </c>
      <c r="K8" s="11">
        <f t="shared" ref="K8:AD8" si="6">K4*(1+$A$9)</f>
        <v>43.47</v>
      </c>
      <c r="L8" s="11">
        <f t="shared" si="6"/>
        <v>42.434999999999995</v>
      </c>
      <c r="M8" s="11">
        <f t="shared" si="6"/>
        <v>23.805</v>
      </c>
      <c r="N8" s="11">
        <f t="shared" si="6"/>
        <v>41.4</v>
      </c>
      <c r="O8" s="11">
        <f t="shared" si="6"/>
        <v>46.574999999999996</v>
      </c>
      <c r="P8" s="11">
        <f t="shared" si="6"/>
        <v>10.35</v>
      </c>
      <c r="Q8" s="11">
        <f t="shared" si="6"/>
        <v>14.489999999999998</v>
      </c>
      <c r="R8" s="11">
        <f t="shared" si="6"/>
        <v>4.1399999999999997</v>
      </c>
      <c r="S8" s="11">
        <f t="shared" si="6"/>
        <v>14.489999999999998</v>
      </c>
      <c r="T8" s="11">
        <f t="shared" si="6"/>
        <v>25.874999999999996</v>
      </c>
      <c r="U8" s="11">
        <f t="shared" si="6"/>
        <v>40.364999999999995</v>
      </c>
      <c r="V8" s="11">
        <f t="shared" si="6"/>
        <v>30.014999999999997</v>
      </c>
      <c r="W8" s="11">
        <f t="shared" si="6"/>
        <v>18.63</v>
      </c>
      <c r="X8" s="11">
        <f t="shared" si="6"/>
        <v>28.979999999999997</v>
      </c>
      <c r="Y8" s="11">
        <f t="shared" si="6"/>
        <v>38.294999999999995</v>
      </c>
      <c r="Z8" s="11">
        <f t="shared" si="6"/>
        <v>20.7</v>
      </c>
      <c r="AA8" s="11">
        <f t="shared" si="6"/>
        <v>50.714999999999996</v>
      </c>
      <c r="AB8" s="11">
        <f t="shared" si="6"/>
        <v>52.784999999999997</v>
      </c>
      <c r="AC8" s="11">
        <f t="shared" si="6"/>
        <v>56.924999999999997</v>
      </c>
      <c r="AD8" s="11">
        <f t="shared" si="6"/>
        <v>56.924999999999997</v>
      </c>
      <c r="AE8" s="11"/>
      <c r="AF8" s="11"/>
      <c r="AG8" s="11"/>
      <c r="AI8" s="15">
        <f>SUM(C8:AG8)</f>
        <v>841.45499999999993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F4 Y4:Z4 O4">
    <cfRule type="cellIs" dxfId="173" priority="94" stopIfTrue="1" operator="greaterThan">
      <formula>70</formula>
    </cfRule>
    <cfRule type="cellIs" dxfId="172" priority="95" stopIfTrue="1" operator="between">
      <formula>60</formula>
      <formula>70</formula>
    </cfRule>
    <cfRule type="cellIs" dxfId="171" priority="96" stopIfTrue="1" operator="between">
      <formula>45</formula>
      <formula>60</formula>
    </cfRule>
  </conditionalFormatting>
  <conditionalFormatting sqref="AG4">
    <cfRule type="cellIs" dxfId="170" priority="91" stopIfTrue="1" operator="greaterThan">
      <formula>70</formula>
    </cfRule>
    <cfRule type="cellIs" dxfId="169" priority="92" stopIfTrue="1" operator="between">
      <formula>60</formula>
      <formula>70</formula>
    </cfRule>
    <cfRule type="cellIs" dxfId="168" priority="93" stopIfTrue="1" operator="between">
      <formula>45</formula>
      <formula>60</formula>
    </cfRule>
  </conditionalFormatting>
  <conditionalFormatting sqref="G4">
    <cfRule type="cellIs" dxfId="167" priority="88" stopIfTrue="1" operator="greaterThan">
      <formula>70</formula>
    </cfRule>
    <cfRule type="cellIs" dxfId="166" priority="89" stopIfTrue="1" operator="between">
      <formula>60</formula>
      <formula>70</formula>
    </cfRule>
    <cfRule type="cellIs" dxfId="165" priority="90" stopIfTrue="1" operator="between">
      <formula>45</formula>
      <formula>60</formula>
    </cfRule>
  </conditionalFormatting>
  <conditionalFormatting sqref="U4">
    <cfRule type="cellIs" dxfId="164" priority="85" stopIfTrue="1" operator="greaterThan">
      <formula>70</formula>
    </cfRule>
    <cfRule type="cellIs" dxfId="163" priority="86" stopIfTrue="1" operator="between">
      <formula>60</formula>
      <formula>70</formula>
    </cfRule>
    <cfRule type="cellIs" dxfId="162" priority="87" stopIfTrue="1" operator="between">
      <formula>45</formula>
      <formula>60</formula>
    </cfRule>
  </conditionalFormatting>
  <conditionalFormatting sqref="Q4">
    <cfRule type="cellIs" dxfId="161" priority="82" stopIfTrue="1" operator="greaterThan">
      <formula>70</formula>
    </cfRule>
    <cfRule type="cellIs" dxfId="160" priority="83" stopIfTrue="1" operator="between">
      <formula>60</formula>
      <formula>70</formula>
    </cfRule>
    <cfRule type="cellIs" dxfId="159" priority="84" stopIfTrue="1" operator="between">
      <formula>45</formula>
      <formula>60</formula>
    </cfRule>
  </conditionalFormatting>
  <conditionalFormatting sqref="C4">
    <cfRule type="cellIs" dxfId="158" priority="79" stopIfTrue="1" operator="greaterThan">
      <formula>70</formula>
    </cfRule>
    <cfRule type="cellIs" dxfId="157" priority="80" stopIfTrue="1" operator="between">
      <formula>60</formula>
      <formula>70</formula>
    </cfRule>
    <cfRule type="cellIs" dxfId="156" priority="81" stopIfTrue="1" operator="between">
      <formula>45</formula>
      <formula>60</formula>
    </cfRule>
  </conditionalFormatting>
  <conditionalFormatting sqref="H4">
    <cfRule type="cellIs" dxfId="155" priority="76" stopIfTrue="1" operator="greaterThan">
      <formula>70</formula>
    </cfRule>
    <cfRule type="cellIs" dxfId="154" priority="77" stopIfTrue="1" operator="between">
      <formula>60</formula>
      <formula>70</formula>
    </cfRule>
    <cfRule type="cellIs" dxfId="153" priority="78" stopIfTrue="1" operator="between">
      <formula>45</formula>
      <formula>60</formula>
    </cfRule>
  </conditionalFormatting>
  <conditionalFormatting sqref="V4">
    <cfRule type="cellIs" dxfId="152" priority="73" stopIfTrue="1" operator="greaterThan">
      <formula>70</formula>
    </cfRule>
    <cfRule type="cellIs" dxfId="151" priority="74" stopIfTrue="1" operator="between">
      <formula>60</formula>
      <formula>70</formula>
    </cfRule>
    <cfRule type="cellIs" dxfId="150" priority="75" stopIfTrue="1" operator="between">
      <formula>45</formula>
      <formula>60</formula>
    </cfRule>
  </conditionalFormatting>
  <conditionalFormatting sqref="S4">
    <cfRule type="cellIs" dxfId="149" priority="70" stopIfTrue="1" operator="greaterThan">
      <formula>70</formula>
    </cfRule>
    <cfRule type="cellIs" dxfId="148" priority="71" stopIfTrue="1" operator="between">
      <formula>60</formula>
      <formula>70</formula>
    </cfRule>
    <cfRule type="cellIs" dxfId="147" priority="72" stopIfTrue="1" operator="between">
      <formula>45</formula>
      <formula>60</formula>
    </cfRule>
  </conditionalFormatting>
  <conditionalFormatting sqref="I4">
    <cfRule type="cellIs" dxfId="146" priority="67" stopIfTrue="1" operator="greaterThan">
      <formula>70</formula>
    </cfRule>
    <cfRule type="cellIs" dxfId="145" priority="68" stopIfTrue="1" operator="between">
      <formula>60</formula>
      <formula>70</formula>
    </cfRule>
    <cfRule type="cellIs" dxfId="144" priority="69" stopIfTrue="1" operator="between">
      <formula>45</formula>
      <formula>60</formula>
    </cfRule>
  </conditionalFormatting>
  <conditionalFormatting sqref="W4">
    <cfRule type="cellIs" dxfId="143" priority="64" stopIfTrue="1" operator="greaterThan">
      <formula>70</formula>
    </cfRule>
    <cfRule type="cellIs" dxfId="142" priority="65" stopIfTrue="1" operator="between">
      <formula>60</formula>
      <formula>70</formula>
    </cfRule>
    <cfRule type="cellIs" dxfId="141" priority="66" stopIfTrue="1" operator="between">
      <formula>45</formula>
      <formula>60</formula>
    </cfRule>
  </conditionalFormatting>
  <conditionalFormatting sqref="T4">
    <cfRule type="cellIs" dxfId="140" priority="61" stopIfTrue="1" operator="greaterThan">
      <formula>70</formula>
    </cfRule>
    <cfRule type="cellIs" dxfId="139" priority="62" stopIfTrue="1" operator="between">
      <formula>60</formula>
      <formula>70</formula>
    </cfRule>
    <cfRule type="cellIs" dxfId="138" priority="63" stopIfTrue="1" operator="between">
      <formula>45</formula>
      <formula>60</formula>
    </cfRule>
  </conditionalFormatting>
  <conditionalFormatting sqref="R4">
    <cfRule type="cellIs" dxfId="137" priority="52" stopIfTrue="1" operator="greaterThan">
      <formula>70</formula>
    </cfRule>
    <cfRule type="cellIs" dxfId="136" priority="53" stopIfTrue="1" operator="between">
      <formula>60</formula>
      <formula>70</formula>
    </cfRule>
    <cfRule type="cellIs" dxfId="135" priority="54" stopIfTrue="1" operator="between">
      <formula>45</formula>
      <formula>60</formula>
    </cfRule>
  </conditionalFormatting>
  <conditionalFormatting sqref="AC4">
    <cfRule type="cellIs" dxfId="134" priority="49" stopIfTrue="1" operator="greaterThan">
      <formula>70</formula>
    </cfRule>
    <cfRule type="cellIs" dxfId="133" priority="50" stopIfTrue="1" operator="between">
      <formula>60</formula>
      <formula>70</formula>
    </cfRule>
    <cfRule type="cellIs" dxfId="132" priority="51" stopIfTrue="1" operator="between">
      <formula>45</formula>
      <formula>60</formula>
    </cfRule>
  </conditionalFormatting>
  <conditionalFormatting sqref="AD4">
    <cfRule type="cellIs" dxfId="131" priority="46" stopIfTrue="1" operator="greaterThan">
      <formula>70</formula>
    </cfRule>
    <cfRule type="cellIs" dxfId="130" priority="47" stopIfTrue="1" operator="between">
      <formula>60</formula>
      <formula>70</formula>
    </cfRule>
    <cfRule type="cellIs" dxfId="129" priority="48" stopIfTrue="1" operator="between">
      <formula>45</formula>
      <formula>60</formula>
    </cfRule>
  </conditionalFormatting>
  <conditionalFormatting sqref="AB4">
    <cfRule type="cellIs" dxfId="128" priority="43" stopIfTrue="1" operator="greaterThan">
      <formula>70</formula>
    </cfRule>
    <cfRule type="cellIs" dxfId="127" priority="44" stopIfTrue="1" operator="between">
      <formula>60</formula>
      <formula>70</formula>
    </cfRule>
    <cfRule type="cellIs" dxfId="126" priority="45" stopIfTrue="1" operator="between">
      <formula>45</formula>
      <formula>60</formula>
    </cfRule>
  </conditionalFormatting>
  <conditionalFormatting sqref="D4">
    <cfRule type="cellIs" dxfId="125" priority="40" stopIfTrue="1" operator="greaterThan">
      <formula>70</formula>
    </cfRule>
    <cfRule type="cellIs" dxfId="124" priority="41" stopIfTrue="1" operator="between">
      <formula>60</formula>
      <formula>70</formula>
    </cfRule>
    <cfRule type="cellIs" dxfId="123" priority="42" stopIfTrue="1" operator="between">
      <formula>45</formula>
      <formula>60</formula>
    </cfRule>
  </conditionalFormatting>
  <conditionalFormatting sqref="E4">
    <cfRule type="cellIs" dxfId="122" priority="37" stopIfTrue="1" operator="greaterThan">
      <formula>70</formula>
    </cfRule>
    <cfRule type="cellIs" dxfId="121" priority="38" stopIfTrue="1" operator="between">
      <formula>60</formula>
      <formula>70</formula>
    </cfRule>
    <cfRule type="cellIs" dxfId="120" priority="39" stopIfTrue="1" operator="between">
      <formula>45</formula>
      <formula>60</formula>
    </cfRule>
  </conditionalFormatting>
  <conditionalFormatting sqref="J4">
    <cfRule type="cellIs" dxfId="119" priority="34" stopIfTrue="1" operator="greaterThan">
      <formula>70</formula>
    </cfRule>
    <cfRule type="cellIs" dxfId="118" priority="35" stopIfTrue="1" operator="between">
      <formula>60</formula>
      <formula>70</formula>
    </cfRule>
    <cfRule type="cellIs" dxfId="117" priority="36" stopIfTrue="1" operator="between">
      <formula>45</formula>
      <formula>60</formula>
    </cfRule>
  </conditionalFormatting>
  <conditionalFormatting sqref="AA4">
    <cfRule type="cellIs" dxfId="116" priority="31" stopIfTrue="1" operator="greaterThan">
      <formula>70</formula>
    </cfRule>
    <cfRule type="cellIs" dxfId="115" priority="32" stopIfTrue="1" operator="between">
      <formula>60</formula>
      <formula>70</formula>
    </cfRule>
    <cfRule type="cellIs" dxfId="114" priority="33" stopIfTrue="1" operator="between">
      <formula>45</formula>
      <formula>60</formula>
    </cfRule>
  </conditionalFormatting>
  <conditionalFormatting sqref="P4">
    <cfRule type="cellIs" dxfId="113" priority="28" stopIfTrue="1" operator="greaterThan">
      <formula>70</formula>
    </cfRule>
    <cfRule type="cellIs" dxfId="112" priority="29" stopIfTrue="1" operator="between">
      <formula>60</formula>
      <formula>70</formula>
    </cfRule>
    <cfRule type="cellIs" dxfId="111" priority="30" stopIfTrue="1" operator="between">
      <formula>45</formula>
      <formula>60</formula>
    </cfRule>
  </conditionalFormatting>
  <conditionalFormatting sqref="X4">
    <cfRule type="cellIs" dxfId="110" priority="25" stopIfTrue="1" operator="greaterThan">
      <formula>70</formula>
    </cfRule>
    <cfRule type="cellIs" dxfId="109" priority="26" stopIfTrue="1" operator="between">
      <formula>60</formula>
      <formula>70</formula>
    </cfRule>
    <cfRule type="cellIs" dxfId="108" priority="27" stopIfTrue="1" operator="between">
      <formula>45</formula>
      <formula>60</formula>
    </cfRule>
  </conditionalFormatting>
  <conditionalFormatting sqref="AE4">
    <cfRule type="cellIs" dxfId="107" priority="22" stopIfTrue="1" operator="greaterThan">
      <formula>70</formula>
    </cfRule>
    <cfRule type="cellIs" dxfId="106" priority="23" stopIfTrue="1" operator="between">
      <formula>60</formula>
      <formula>70</formula>
    </cfRule>
    <cfRule type="cellIs" dxfId="105" priority="24" stopIfTrue="1" operator="between">
      <formula>45</formula>
      <formula>60</formula>
    </cfRule>
  </conditionalFormatting>
  <conditionalFormatting sqref="AF4">
    <cfRule type="cellIs" dxfId="104" priority="19" stopIfTrue="1" operator="greaterThan">
      <formula>70</formula>
    </cfRule>
    <cfRule type="cellIs" dxfId="103" priority="20" stopIfTrue="1" operator="between">
      <formula>60</formula>
      <formula>70</formula>
    </cfRule>
    <cfRule type="cellIs" dxfId="102" priority="21" stopIfTrue="1" operator="between">
      <formula>45</formula>
      <formula>60</formula>
    </cfRule>
  </conditionalFormatting>
  <conditionalFormatting sqref="K4">
    <cfRule type="cellIs" dxfId="101" priority="16" stopIfTrue="1" operator="greaterThan">
      <formula>70</formula>
    </cfRule>
    <cfRule type="cellIs" dxfId="100" priority="17" stopIfTrue="1" operator="between">
      <formula>60</formula>
      <formula>70</formula>
    </cfRule>
    <cfRule type="cellIs" dxfId="99" priority="18" stopIfTrue="1" operator="between">
      <formula>45</formula>
      <formula>60</formula>
    </cfRule>
  </conditionalFormatting>
  <conditionalFormatting sqref="B4">
    <cfRule type="cellIs" dxfId="98" priority="10" stopIfTrue="1" operator="greaterThan">
      <formula>70</formula>
    </cfRule>
    <cfRule type="cellIs" dxfId="97" priority="11" stopIfTrue="1" operator="between">
      <formula>60</formula>
      <formula>70</formula>
    </cfRule>
    <cfRule type="cellIs" dxfId="96" priority="12" stopIfTrue="1" operator="between">
      <formula>45</formula>
      <formula>60</formula>
    </cfRule>
  </conditionalFormatting>
  <conditionalFormatting sqref="L4">
    <cfRule type="cellIs" dxfId="95" priority="7" stopIfTrue="1" operator="greaterThan">
      <formula>70</formula>
    </cfRule>
    <cfRule type="cellIs" dxfId="94" priority="8" stopIfTrue="1" operator="between">
      <formula>60</formula>
      <formula>70</formula>
    </cfRule>
    <cfRule type="cellIs" dxfId="93" priority="9" stopIfTrue="1" operator="between">
      <formula>45</formula>
      <formula>60</formula>
    </cfRule>
  </conditionalFormatting>
  <conditionalFormatting sqref="M4">
    <cfRule type="cellIs" dxfId="92" priority="4" stopIfTrue="1" operator="greaterThan">
      <formula>70</formula>
    </cfRule>
    <cfRule type="cellIs" dxfId="91" priority="5" stopIfTrue="1" operator="between">
      <formula>60</formula>
      <formula>70</formula>
    </cfRule>
    <cfRule type="cellIs" dxfId="90" priority="6" stopIfTrue="1" operator="between">
      <formula>45</formula>
      <formula>60</formula>
    </cfRule>
  </conditionalFormatting>
  <conditionalFormatting sqref="N4">
    <cfRule type="cellIs" dxfId="89" priority="1" stopIfTrue="1" operator="greaterThan">
      <formula>70</formula>
    </cfRule>
    <cfRule type="cellIs" dxfId="88" priority="2" stopIfTrue="1" operator="between">
      <formula>60</formula>
      <formula>70</formula>
    </cfRule>
    <cfRule type="cellIs" dxfId="87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8.8699999999999992</v>
      </c>
      <c r="C3" s="11">
        <v>9.61</v>
      </c>
      <c r="D3" s="11">
        <v>9.02</v>
      </c>
      <c r="E3" s="11">
        <v>8.6999999999999993</v>
      </c>
      <c r="F3" s="11">
        <v>8.9499999999999993</v>
      </c>
      <c r="G3" s="11">
        <v>9.08</v>
      </c>
      <c r="H3" s="11">
        <v>8.7899999999999991</v>
      </c>
      <c r="I3" s="11">
        <v>9.1</v>
      </c>
      <c r="J3" s="11">
        <v>9.4</v>
      </c>
      <c r="K3" s="11">
        <v>8.9700000000000006</v>
      </c>
      <c r="L3" s="11">
        <v>9.0500000000000007</v>
      </c>
      <c r="M3" s="11">
        <v>8.8800000000000008</v>
      </c>
      <c r="N3" s="11">
        <v>5.58</v>
      </c>
      <c r="O3" s="11">
        <v>9.15</v>
      </c>
      <c r="P3" s="11">
        <v>9.24</v>
      </c>
      <c r="Q3" s="11">
        <v>4.74</v>
      </c>
      <c r="R3" s="11">
        <v>5.39</v>
      </c>
      <c r="S3" s="11">
        <v>6.16</v>
      </c>
      <c r="T3" s="11">
        <v>2.95</v>
      </c>
      <c r="U3" s="11">
        <v>8.57</v>
      </c>
      <c r="V3" s="11">
        <v>8.6999999999999993</v>
      </c>
      <c r="W3" s="11">
        <v>8.5299999999999994</v>
      </c>
      <c r="X3" s="11">
        <v>8.83</v>
      </c>
      <c r="Y3" s="11">
        <v>9</v>
      </c>
      <c r="Z3" s="11">
        <v>9.08</v>
      </c>
      <c r="AA3" s="11">
        <v>8.66</v>
      </c>
      <c r="AB3" s="11">
        <v>8.98</v>
      </c>
      <c r="AC3" s="11">
        <v>9.15</v>
      </c>
      <c r="AD3" s="11">
        <v>8.7200000000000006</v>
      </c>
      <c r="AE3" s="11">
        <v>10</v>
      </c>
      <c r="AF3" s="11">
        <v>9.5500000000000007</v>
      </c>
      <c r="AG3" s="11">
        <v>4.5599999999999996</v>
      </c>
      <c r="AH3" s="11"/>
      <c r="AI3" s="11"/>
      <c r="AM3" s="5"/>
    </row>
    <row r="4" spans="1:40" s="4" customFormat="1" x14ac:dyDescent="0.25">
      <c r="A4" s="3" t="s">
        <v>7</v>
      </c>
      <c r="B4" s="22">
        <v>55</v>
      </c>
      <c r="C4" s="22">
        <v>55</v>
      </c>
      <c r="D4" s="22">
        <v>43</v>
      </c>
      <c r="E4" s="22">
        <v>54</v>
      </c>
      <c r="F4" s="22">
        <v>56</v>
      </c>
      <c r="G4" s="22">
        <v>57</v>
      </c>
      <c r="H4" s="22">
        <v>54</v>
      </c>
      <c r="I4" s="22">
        <v>56</v>
      </c>
      <c r="J4" s="22">
        <v>55</v>
      </c>
      <c r="K4" s="22">
        <v>57</v>
      </c>
      <c r="L4" s="22">
        <v>57</v>
      </c>
      <c r="M4" s="22">
        <v>41</v>
      </c>
      <c r="N4" s="22">
        <v>46</v>
      </c>
      <c r="O4" s="22">
        <v>43</v>
      </c>
      <c r="P4" s="22">
        <v>58</v>
      </c>
      <c r="Q4" s="22">
        <v>15</v>
      </c>
      <c r="R4" s="22">
        <v>26</v>
      </c>
      <c r="S4" s="22">
        <v>29</v>
      </c>
      <c r="T4" s="22">
        <v>9</v>
      </c>
      <c r="U4" s="22">
        <v>47</v>
      </c>
      <c r="V4" s="22">
        <v>57</v>
      </c>
      <c r="W4" s="22">
        <v>52</v>
      </c>
      <c r="X4" s="22">
        <v>60</v>
      </c>
      <c r="Y4" s="22">
        <v>60</v>
      </c>
      <c r="Z4" s="22">
        <v>62</v>
      </c>
      <c r="AA4" s="22">
        <v>58</v>
      </c>
      <c r="AB4" s="22">
        <v>60</v>
      </c>
      <c r="AC4" s="22">
        <v>63</v>
      </c>
      <c r="AD4" s="22">
        <v>59</v>
      </c>
      <c r="AE4" s="22">
        <v>42</v>
      </c>
      <c r="AF4" s="22">
        <v>17</v>
      </c>
      <c r="AG4" s="22">
        <v>11</v>
      </c>
      <c r="AI4" s="15">
        <f>SUM(C4:AG4)</f>
        <v>1459</v>
      </c>
      <c r="AJ4" s="6">
        <f>AVERAGE(C4:AG4)</f>
        <v>47.064516129032256</v>
      </c>
      <c r="AK4" s="17"/>
    </row>
    <row r="5" spans="1:40" x14ac:dyDescent="0.25">
      <c r="A5" s="2" t="s">
        <v>12</v>
      </c>
      <c r="B5" s="16">
        <f t="shared" ref="B5:AG5" si="0">$A6+B6</f>
        <v>124996</v>
      </c>
      <c r="C5" s="16">
        <f t="shared" si="0"/>
        <v>125051</v>
      </c>
      <c r="D5" s="16">
        <f t="shared" si="0"/>
        <v>125094</v>
      </c>
      <c r="E5" s="16">
        <f t="shared" si="0"/>
        <v>125148</v>
      </c>
      <c r="F5" s="16">
        <f t="shared" si="0"/>
        <v>125204</v>
      </c>
      <c r="G5" s="16">
        <f t="shared" si="0"/>
        <v>125261</v>
      </c>
      <c r="H5" s="16">
        <f t="shared" si="0"/>
        <v>125315</v>
      </c>
      <c r="I5" s="16">
        <f t="shared" si="0"/>
        <v>125371</v>
      </c>
      <c r="J5" s="16">
        <f t="shared" si="0"/>
        <v>125426</v>
      </c>
      <c r="K5" s="16">
        <f t="shared" si="0"/>
        <v>125483</v>
      </c>
      <c r="L5" s="16">
        <f t="shared" si="0"/>
        <v>125540</v>
      </c>
      <c r="M5" s="16">
        <f t="shared" si="0"/>
        <v>125581</v>
      </c>
      <c r="N5" s="16">
        <f t="shared" si="0"/>
        <v>125627</v>
      </c>
      <c r="O5" s="16">
        <f t="shared" si="0"/>
        <v>125670</v>
      </c>
      <c r="P5" s="16">
        <f t="shared" si="0"/>
        <v>125728</v>
      </c>
      <c r="Q5" s="16">
        <f t="shared" si="0"/>
        <v>125743</v>
      </c>
      <c r="R5" s="16">
        <f t="shared" si="0"/>
        <v>125769</v>
      </c>
      <c r="S5" s="16">
        <f t="shared" si="0"/>
        <v>125798</v>
      </c>
      <c r="T5" s="16">
        <f t="shared" si="0"/>
        <v>125807</v>
      </c>
      <c r="U5" s="16">
        <f t="shared" si="0"/>
        <v>125854</v>
      </c>
      <c r="V5" s="16">
        <f t="shared" si="0"/>
        <v>125911</v>
      </c>
      <c r="W5" s="16">
        <f t="shared" si="0"/>
        <v>125963</v>
      </c>
      <c r="X5" s="16">
        <f t="shared" si="0"/>
        <v>126023</v>
      </c>
      <c r="Y5" s="16">
        <f t="shared" si="0"/>
        <v>126083</v>
      </c>
      <c r="Z5" s="16">
        <f t="shared" si="0"/>
        <v>126145</v>
      </c>
      <c r="AA5" s="16">
        <f t="shared" si="0"/>
        <v>126203</v>
      </c>
      <c r="AB5" s="16">
        <f t="shared" si="0"/>
        <v>126263</v>
      </c>
      <c r="AC5" s="16">
        <f t="shared" si="0"/>
        <v>126326</v>
      </c>
      <c r="AD5" s="16">
        <f t="shared" si="0"/>
        <v>126385</v>
      </c>
      <c r="AE5" s="16">
        <f t="shared" si="0"/>
        <v>126427</v>
      </c>
      <c r="AF5" s="16">
        <f t="shared" si="0"/>
        <v>126444</v>
      </c>
      <c r="AG5" s="16">
        <f t="shared" si="0"/>
        <v>126455</v>
      </c>
      <c r="AI5" s="16">
        <f>MAX(C5:AG5)-B5</f>
        <v>1459</v>
      </c>
    </row>
    <row r="6" spans="1:40" s="15" customFormat="1" x14ac:dyDescent="0.25">
      <c r="A6" s="2">
        <v>46549</v>
      </c>
      <c r="B6">
        <v>78447</v>
      </c>
      <c r="C6">
        <v>78502</v>
      </c>
      <c r="D6">
        <v>78545</v>
      </c>
      <c r="E6" s="16">
        <v>78599</v>
      </c>
      <c r="F6">
        <v>78655</v>
      </c>
      <c r="G6">
        <v>78712</v>
      </c>
      <c r="H6">
        <v>78766</v>
      </c>
      <c r="I6">
        <v>78822</v>
      </c>
      <c r="J6">
        <v>78877</v>
      </c>
      <c r="K6">
        <v>78934</v>
      </c>
      <c r="L6">
        <v>78991</v>
      </c>
      <c r="M6">
        <v>79032</v>
      </c>
      <c r="N6">
        <v>79078</v>
      </c>
      <c r="O6">
        <v>79121</v>
      </c>
      <c r="P6">
        <v>79179</v>
      </c>
      <c r="Q6">
        <v>79194</v>
      </c>
      <c r="R6">
        <v>79220</v>
      </c>
      <c r="S6">
        <v>79249</v>
      </c>
      <c r="T6">
        <v>79258</v>
      </c>
      <c r="U6">
        <v>79305</v>
      </c>
      <c r="V6">
        <v>79362</v>
      </c>
      <c r="W6">
        <v>79414</v>
      </c>
      <c r="X6">
        <v>79474</v>
      </c>
      <c r="Y6">
        <v>79534</v>
      </c>
      <c r="Z6">
        <v>79596</v>
      </c>
      <c r="AA6">
        <v>79654</v>
      </c>
      <c r="AB6">
        <v>79714</v>
      </c>
      <c r="AC6">
        <v>79777</v>
      </c>
      <c r="AD6">
        <v>79836</v>
      </c>
      <c r="AE6">
        <v>79878</v>
      </c>
      <c r="AF6">
        <v>79895</v>
      </c>
      <c r="AG6">
        <v>79906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56.924999999999997</v>
      </c>
      <c r="C8" s="11">
        <f t="shared" ref="C8:Q8" si="2">C4*(1+$A$9)</f>
        <v>56.924999999999997</v>
      </c>
      <c r="D8" s="11">
        <f t="shared" si="2"/>
        <v>44.504999999999995</v>
      </c>
      <c r="E8" s="11">
        <f t="shared" si="2"/>
        <v>55.889999999999993</v>
      </c>
      <c r="F8" s="11">
        <f t="shared" si="2"/>
        <v>57.959999999999994</v>
      </c>
      <c r="G8" s="11">
        <f t="shared" si="2"/>
        <v>58.994999999999997</v>
      </c>
      <c r="H8" s="11">
        <f t="shared" si="2"/>
        <v>55.889999999999993</v>
      </c>
      <c r="I8" s="11">
        <f t="shared" si="2"/>
        <v>57.959999999999994</v>
      </c>
      <c r="J8" s="11">
        <f t="shared" si="2"/>
        <v>56.924999999999997</v>
      </c>
      <c r="K8" s="11">
        <f t="shared" si="2"/>
        <v>58.994999999999997</v>
      </c>
      <c r="L8" s="11">
        <f t="shared" si="2"/>
        <v>58.994999999999997</v>
      </c>
      <c r="M8" s="11">
        <f t="shared" si="2"/>
        <v>42.434999999999995</v>
      </c>
      <c r="N8" s="11">
        <f t="shared" si="2"/>
        <v>47.61</v>
      </c>
      <c r="O8" s="11">
        <f t="shared" si="2"/>
        <v>44.504999999999995</v>
      </c>
      <c r="P8" s="11">
        <f t="shared" si="2"/>
        <v>60.029999999999994</v>
      </c>
      <c r="Q8" s="11">
        <f t="shared" si="2"/>
        <v>15.524999999999999</v>
      </c>
      <c r="R8" s="11">
        <f t="shared" ref="R8:S8" si="3">R4*(1+$A$9)</f>
        <v>26.909999999999997</v>
      </c>
      <c r="S8" s="11">
        <f t="shared" si="3"/>
        <v>30.014999999999997</v>
      </c>
      <c r="T8" s="11">
        <f t="shared" ref="T8:U8" si="4">T4*(1+$A$9)</f>
        <v>9.3149999999999995</v>
      </c>
      <c r="U8" s="11">
        <f t="shared" si="4"/>
        <v>48.644999999999996</v>
      </c>
      <c r="V8" s="11">
        <f t="shared" ref="V8:W8" si="5">V4*(1+$A$9)</f>
        <v>58.994999999999997</v>
      </c>
      <c r="W8" s="11">
        <f t="shared" si="5"/>
        <v>53.819999999999993</v>
      </c>
      <c r="X8" s="11">
        <f t="shared" ref="X8:Y8" si="6">X4*(1+$A$9)</f>
        <v>62.099999999999994</v>
      </c>
      <c r="Y8" s="11">
        <f t="shared" si="6"/>
        <v>62.099999999999994</v>
      </c>
      <c r="Z8" s="11">
        <f t="shared" ref="Z8:AA8" si="7">Z4*(1+$A$9)</f>
        <v>64.17</v>
      </c>
      <c r="AA8" s="11">
        <f t="shared" si="7"/>
        <v>60.029999999999994</v>
      </c>
      <c r="AB8" s="11">
        <f t="shared" ref="AB8:AC8" si="8">AB4*(1+$A$9)</f>
        <v>62.099999999999994</v>
      </c>
      <c r="AC8" s="11">
        <f t="shared" si="8"/>
        <v>65.204999999999998</v>
      </c>
      <c r="AD8" s="11">
        <f t="shared" ref="AD8:AE8" si="9">AD4*(1+$A$9)</f>
        <v>61.064999999999998</v>
      </c>
      <c r="AE8" s="11">
        <f t="shared" si="9"/>
        <v>43.47</v>
      </c>
      <c r="AF8" s="11">
        <f t="shared" ref="AF8:AG8" si="10">AF4*(1+$A$9)</f>
        <v>17.594999999999999</v>
      </c>
      <c r="AG8" s="11">
        <f t="shared" si="10"/>
        <v>11.385</v>
      </c>
      <c r="AI8" s="15">
        <f>SUM(C8:AG8)</f>
        <v>1510.0649999999996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F4 Y4:Z4 O4">
    <cfRule type="cellIs" dxfId="86" priority="91" stopIfTrue="1" operator="greaterThan">
      <formula>70</formula>
    </cfRule>
    <cfRule type="cellIs" dxfId="85" priority="92" stopIfTrue="1" operator="between">
      <formula>60</formula>
      <formula>70</formula>
    </cfRule>
    <cfRule type="cellIs" dxfId="84" priority="93" stopIfTrue="1" operator="between">
      <formula>45</formula>
      <formula>60</formula>
    </cfRule>
  </conditionalFormatting>
  <conditionalFormatting sqref="AG4">
    <cfRule type="cellIs" dxfId="83" priority="88" stopIfTrue="1" operator="greaterThan">
      <formula>70</formula>
    </cfRule>
    <cfRule type="cellIs" dxfId="82" priority="89" stopIfTrue="1" operator="between">
      <formula>60</formula>
      <formula>70</formula>
    </cfRule>
    <cfRule type="cellIs" dxfId="81" priority="90" stopIfTrue="1" operator="between">
      <formula>45</formula>
      <formula>60</formula>
    </cfRule>
  </conditionalFormatting>
  <conditionalFormatting sqref="G4">
    <cfRule type="cellIs" dxfId="80" priority="85" stopIfTrue="1" operator="greaterThan">
      <formula>70</formula>
    </cfRule>
    <cfRule type="cellIs" dxfId="79" priority="86" stopIfTrue="1" operator="between">
      <formula>60</formula>
      <formula>70</formula>
    </cfRule>
    <cfRule type="cellIs" dxfId="78" priority="87" stopIfTrue="1" operator="between">
      <formula>45</formula>
      <formula>60</formula>
    </cfRule>
  </conditionalFormatting>
  <conditionalFormatting sqref="U4">
    <cfRule type="cellIs" dxfId="77" priority="82" stopIfTrue="1" operator="greaterThan">
      <formula>70</formula>
    </cfRule>
    <cfRule type="cellIs" dxfId="76" priority="83" stopIfTrue="1" operator="between">
      <formula>60</formula>
      <formula>70</formula>
    </cfRule>
    <cfRule type="cellIs" dxfId="75" priority="84" stopIfTrue="1" operator="between">
      <formula>45</formula>
      <formula>60</formula>
    </cfRule>
  </conditionalFormatting>
  <conditionalFormatting sqref="Q4">
    <cfRule type="cellIs" dxfId="74" priority="79" stopIfTrue="1" operator="greaterThan">
      <formula>70</formula>
    </cfRule>
    <cfRule type="cellIs" dxfId="73" priority="80" stopIfTrue="1" operator="between">
      <formula>60</formula>
      <formula>70</formula>
    </cfRule>
    <cfRule type="cellIs" dxfId="72" priority="81" stopIfTrue="1" operator="between">
      <formula>45</formula>
      <formula>60</formula>
    </cfRule>
  </conditionalFormatting>
  <conditionalFormatting sqref="C4">
    <cfRule type="cellIs" dxfId="71" priority="76" stopIfTrue="1" operator="greaterThan">
      <formula>70</formula>
    </cfRule>
    <cfRule type="cellIs" dxfId="70" priority="77" stopIfTrue="1" operator="between">
      <formula>60</formula>
      <formula>70</formula>
    </cfRule>
    <cfRule type="cellIs" dxfId="69" priority="78" stopIfTrue="1" operator="between">
      <formula>45</formula>
      <formula>60</formula>
    </cfRule>
  </conditionalFormatting>
  <conditionalFormatting sqref="H4">
    <cfRule type="cellIs" dxfId="68" priority="73" stopIfTrue="1" operator="greaterThan">
      <formula>70</formula>
    </cfRule>
    <cfRule type="cellIs" dxfId="67" priority="74" stopIfTrue="1" operator="between">
      <formula>60</formula>
      <formula>70</formula>
    </cfRule>
    <cfRule type="cellIs" dxfId="66" priority="75" stopIfTrue="1" operator="between">
      <formula>45</formula>
      <formula>60</formula>
    </cfRule>
  </conditionalFormatting>
  <conditionalFormatting sqref="V4">
    <cfRule type="cellIs" dxfId="65" priority="70" stopIfTrue="1" operator="greaterThan">
      <formula>70</formula>
    </cfRule>
    <cfRule type="cellIs" dxfId="64" priority="71" stopIfTrue="1" operator="between">
      <formula>60</formula>
      <formula>70</formula>
    </cfRule>
    <cfRule type="cellIs" dxfId="63" priority="72" stopIfTrue="1" operator="between">
      <formula>45</formula>
      <formula>60</formula>
    </cfRule>
  </conditionalFormatting>
  <conditionalFormatting sqref="S4">
    <cfRule type="cellIs" dxfId="62" priority="67" stopIfTrue="1" operator="greaterThan">
      <formula>70</formula>
    </cfRule>
    <cfRule type="cellIs" dxfId="61" priority="68" stopIfTrue="1" operator="between">
      <formula>60</formula>
      <formula>70</formula>
    </cfRule>
    <cfRule type="cellIs" dxfId="60" priority="69" stopIfTrue="1" operator="between">
      <formula>45</formula>
      <formula>60</formula>
    </cfRule>
  </conditionalFormatting>
  <conditionalFormatting sqref="I4">
    <cfRule type="cellIs" dxfId="59" priority="64" stopIfTrue="1" operator="greaterThan">
      <formula>70</formula>
    </cfRule>
    <cfRule type="cellIs" dxfId="58" priority="65" stopIfTrue="1" operator="between">
      <formula>60</formula>
      <formula>70</formula>
    </cfRule>
    <cfRule type="cellIs" dxfId="57" priority="66" stopIfTrue="1" operator="between">
      <formula>45</formula>
      <formula>60</formula>
    </cfRule>
  </conditionalFormatting>
  <conditionalFormatting sqref="W4">
    <cfRule type="cellIs" dxfId="56" priority="61" stopIfTrue="1" operator="greaterThan">
      <formula>70</formula>
    </cfRule>
    <cfRule type="cellIs" dxfId="55" priority="62" stopIfTrue="1" operator="between">
      <formula>60</formula>
      <formula>70</formula>
    </cfRule>
    <cfRule type="cellIs" dxfId="54" priority="63" stopIfTrue="1" operator="between">
      <formula>45</formula>
      <formula>60</formula>
    </cfRule>
  </conditionalFormatting>
  <conditionalFormatting sqref="T4">
    <cfRule type="cellIs" dxfId="53" priority="58" stopIfTrue="1" operator="greaterThan">
      <formula>70</formula>
    </cfRule>
    <cfRule type="cellIs" dxfId="52" priority="59" stopIfTrue="1" operator="between">
      <formula>60</formula>
      <formula>70</formula>
    </cfRule>
    <cfRule type="cellIs" dxfId="51" priority="60" stopIfTrue="1" operator="between">
      <formula>45</formula>
      <formula>60</formula>
    </cfRule>
  </conditionalFormatting>
  <conditionalFormatting sqref="R4">
    <cfRule type="cellIs" dxfId="50" priority="55" stopIfTrue="1" operator="greaterThan">
      <formula>70</formula>
    </cfRule>
    <cfRule type="cellIs" dxfId="49" priority="56" stopIfTrue="1" operator="between">
      <formula>60</formula>
      <formula>70</formula>
    </cfRule>
    <cfRule type="cellIs" dxfId="48" priority="57" stopIfTrue="1" operator="between">
      <formula>45</formula>
      <formula>60</formula>
    </cfRule>
  </conditionalFormatting>
  <conditionalFormatting sqref="AC4">
    <cfRule type="cellIs" dxfId="47" priority="52" stopIfTrue="1" operator="greaterThan">
      <formula>70</formula>
    </cfRule>
    <cfRule type="cellIs" dxfId="46" priority="53" stopIfTrue="1" operator="between">
      <formula>60</formula>
      <formula>70</formula>
    </cfRule>
    <cfRule type="cellIs" dxfId="45" priority="54" stopIfTrue="1" operator="between">
      <formula>45</formula>
      <formula>60</formula>
    </cfRule>
  </conditionalFormatting>
  <conditionalFormatting sqref="AB4">
    <cfRule type="cellIs" dxfId="44" priority="46" stopIfTrue="1" operator="greaterThan">
      <formula>70</formula>
    </cfRule>
    <cfRule type="cellIs" dxfId="43" priority="47" stopIfTrue="1" operator="between">
      <formula>60</formula>
      <formula>70</formula>
    </cfRule>
    <cfRule type="cellIs" dxfId="42" priority="48" stopIfTrue="1" operator="between">
      <formula>45</formula>
      <formula>60</formula>
    </cfRule>
  </conditionalFormatting>
  <conditionalFormatting sqref="D4">
    <cfRule type="cellIs" dxfId="41" priority="43" stopIfTrue="1" operator="greaterThan">
      <formula>70</formula>
    </cfRule>
    <cfRule type="cellIs" dxfId="40" priority="44" stopIfTrue="1" operator="between">
      <formula>60</formula>
      <formula>70</formula>
    </cfRule>
    <cfRule type="cellIs" dxfId="39" priority="45" stopIfTrue="1" operator="between">
      <formula>45</formula>
      <formula>60</formula>
    </cfRule>
  </conditionalFormatting>
  <conditionalFormatting sqref="E4">
    <cfRule type="cellIs" dxfId="38" priority="40" stopIfTrue="1" operator="greaterThan">
      <formula>70</formula>
    </cfRule>
    <cfRule type="cellIs" dxfId="37" priority="41" stopIfTrue="1" operator="between">
      <formula>60</formula>
      <formula>70</formula>
    </cfRule>
    <cfRule type="cellIs" dxfId="36" priority="42" stopIfTrue="1" operator="between">
      <formula>45</formula>
      <formula>60</formula>
    </cfRule>
  </conditionalFormatting>
  <conditionalFormatting sqref="J4">
    <cfRule type="cellIs" dxfId="35" priority="37" stopIfTrue="1" operator="greaterThan">
      <formula>70</formula>
    </cfRule>
    <cfRule type="cellIs" dxfId="34" priority="38" stopIfTrue="1" operator="between">
      <formula>60</formula>
      <formula>70</formula>
    </cfRule>
    <cfRule type="cellIs" dxfId="33" priority="39" stopIfTrue="1" operator="between">
      <formula>45</formula>
      <formula>60</formula>
    </cfRule>
  </conditionalFormatting>
  <conditionalFormatting sqref="AA4">
    <cfRule type="cellIs" dxfId="32" priority="34" stopIfTrue="1" operator="greaterThan">
      <formula>70</formula>
    </cfRule>
    <cfRule type="cellIs" dxfId="31" priority="35" stopIfTrue="1" operator="between">
      <formula>60</formula>
      <formula>70</formula>
    </cfRule>
    <cfRule type="cellIs" dxfId="30" priority="36" stopIfTrue="1" operator="between">
      <formula>45</formula>
      <formula>60</formula>
    </cfRule>
  </conditionalFormatting>
  <conditionalFormatting sqref="P4">
    <cfRule type="cellIs" dxfId="29" priority="31" stopIfTrue="1" operator="greaterThan">
      <formula>70</formula>
    </cfRule>
    <cfRule type="cellIs" dxfId="28" priority="32" stopIfTrue="1" operator="between">
      <formula>60</formula>
      <formula>70</formula>
    </cfRule>
    <cfRule type="cellIs" dxfId="27" priority="33" stopIfTrue="1" operator="between">
      <formula>45</formula>
      <formula>60</formula>
    </cfRule>
  </conditionalFormatting>
  <conditionalFormatting sqref="X4">
    <cfRule type="cellIs" dxfId="26" priority="28" stopIfTrue="1" operator="greaterThan">
      <formula>70</formula>
    </cfRule>
    <cfRule type="cellIs" dxfId="25" priority="29" stopIfTrue="1" operator="between">
      <formula>60</formula>
      <formula>70</formula>
    </cfRule>
    <cfRule type="cellIs" dxfId="24" priority="30" stopIfTrue="1" operator="between">
      <formula>45</formula>
      <formula>60</formula>
    </cfRule>
  </conditionalFormatting>
  <conditionalFormatting sqref="AE4">
    <cfRule type="cellIs" dxfId="23" priority="25" stopIfTrue="1" operator="greaterThan">
      <formula>70</formula>
    </cfRule>
    <cfRule type="cellIs" dxfId="22" priority="26" stopIfTrue="1" operator="between">
      <formula>60</formula>
      <formula>70</formula>
    </cfRule>
    <cfRule type="cellIs" dxfId="21" priority="27" stopIfTrue="1" operator="between">
      <formula>45</formula>
      <formula>60</formula>
    </cfRule>
  </conditionalFormatting>
  <conditionalFormatting sqref="AF4">
    <cfRule type="cellIs" dxfId="20" priority="22" stopIfTrue="1" operator="greaterThan">
      <formula>70</formula>
    </cfRule>
    <cfRule type="cellIs" dxfId="19" priority="23" stopIfTrue="1" operator="between">
      <formula>60</formula>
      <formula>70</formula>
    </cfRule>
    <cfRule type="cellIs" dxfId="18" priority="24" stopIfTrue="1" operator="between">
      <formula>45</formula>
      <formula>60</formula>
    </cfRule>
  </conditionalFormatting>
  <conditionalFormatting sqref="K4">
    <cfRule type="cellIs" dxfId="17" priority="19" stopIfTrue="1" operator="greaterThan">
      <formula>70</formula>
    </cfRule>
    <cfRule type="cellIs" dxfId="16" priority="20" stopIfTrue="1" operator="between">
      <formula>60</formula>
      <formula>70</formula>
    </cfRule>
    <cfRule type="cellIs" dxfId="15" priority="21" stopIfTrue="1" operator="between">
      <formula>45</formula>
      <formula>60</formula>
    </cfRule>
  </conditionalFormatting>
  <conditionalFormatting sqref="L4">
    <cfRule type="cellIs" dxfId="14" priority="13" stopIfTrue="1" operator="greaterThan">
      <formula>70</formula>
    </cfRule>
    <cfRule type="cellIs" dxfId="13" priority="14" stopIfTrue="1" operator="between">
      <formula>60</formula>
      <formula>70</formula>
    </cfRule>
    <cfRule type="cellIs" dxfId="12" priority="15" stopIfTrue="1" operator="between">
      <formula>45</formula>
      <formula>60</formula>
    </cfRule>
  </conditionalFormatting>
  <conditionalFormatting sqref="M4">
    <cfRule type="cellIs" dxfId="11" priority="10" stopIfTrue="1" operator="greaterThan">
      <formula>70</formula>
    </cfRule>
    <cfRule type="cellIs" dxfId="10" priority="11" stopIfTrue="1" operator="between">
      <formula>60</formula>
      <formula>70</formula>
    </cfRule>
    <cfRule type="cellIs" dxfId="9" priority="12" stopIfTrue="1" operator="between">
      <formula>45</formula>
      <formula>60</formula>
    </cfRule>
  </conditionalFormatting>
  <conditionalFormatting sqref="N4">
    <cfRule type="cellIs" dxfId="8" priority="7" stopIfTrue="1" operator="greaterThan">
      <formula>70</formula>
    </cfRule>
    <cfRule type="cellIs" dxfId="7" priority="8" stopIfTrue="1" operator="between">
      <formula>60</formula>
      <formula>70</formula>
    </cfRule>
    <cfRule type="cellIs" dxfId="6" priority="9" stopIfTrue="1" operator="between">
      <formula>45</formula>
      <formula>60</formula>
    </cfRule>
  </conditionalFormatting>
  <conditionalFormatting sqref="B4">
    <cfRule type="cellIs" dxfId="5" priority="4" stopIfTrue="1" operator="greaterThan">
      <formula>70</formula>
    </cfRule>
    <cfRule type="cellIs" dxfId="4" priority="5" stopIfTrue="1" operator="between">
      <formula>60</formula>
      <formula>70</formula>
    </cfRule>
    <cfRule type="cellIs" dxfId="3" priority="6" stopIfTrue="1" operator="between">
      <formula>45</formula>
      <formula>60</formula>
    </cfRule>
  </conditionalFormatting>
  <conditionalFormatting sqref="AD4">
    <cfRule type="cellIs" dxfId="2" priority="1" stopIfTrue="1" operator="greaterThan">
      <formula>70</formula>
    </cfRule>
    <cfRule type="cellIs" dxfId="1" priority="2" stopIfTrue="1" operator="between">
      <formula>60</formula>
      <formula>70</formula>
    </cfRule>
    <cfRule type="cellIs" dxfId="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4.5599999999999996</v>
      </c>
      <c r="C3" s="11">
        <v>0.91700000000000004</v>
      </c>
      <c r="D3" s="11">
        <v>1.46</v>
      </c>
      <c r="E3" s="11">
        <v>8.06</v>
      </c>
      <c r="F3" s="11">
        <v>13.3</v>
      </c>
      <c r="G3" s="11">
        <v>14.4</v>
      </c>
      <c r="H3" s="11">
        <v>12.9</v>
      </c>
      <c r="I3" s="11">
        <v>3.67</v>
      </c>
      <c r="J3" s="11">
        <v>4.47</v>
      </c>
      <c r="K3" s="11">
        <v>13.5</v>
      </c>
      <c r="L3" s="11">
        <v>12.6</v>
      </c>
      <c r="M3" s="11">
        <v>10.3</v>
      </c>
      <c r="N3" s="11">
        <v>9.84</v>
      </c>
      <c r="O3" s="11">
        <v>9.51</v>
      </c>
      <c r="P3" s="11">
        <v>9.15</v>
      </c>
      <c r="Q3" s="11">
        <v>9.5500000000000007</v>
      </c>
      <c r="R3" s="11">
        <v>11.7</v>
      </c>
      <c r="S3" s="11">
        <v>10.3</v>
      </c>
      <c r="T3" s="11">
        <v>9.8699999999999992</v>
      </c>
      <c r="U3" s="11">
        <v>9.9</v>
      </c>
      <c r="V3" s="11">
        <v>9.8699999999999992</v>
      </c>
      <c r="W3" s="11">
        <v>10.3</v>
      </c>
      <c r="X3" s="11">
        <v>10.3</v>
      </c>
      <c r="Y3" s="11">
        <v>11.5</v>
      </c>
      <c r="Z3" s="11">
        <v>3.82</v>
      </c>
      <c r="AA3" s="11">
        <v>2.64</v>
      </c>
      <c r="AB3" s="11">
        <v>14.4</v>
      </c>
      <c r="AC3" s="11">
        <v>9.77</v>
      </c>
      <c r="AD3" s="11">
        <v>9.6199999999999992</v>
      </c>
      <c r="AE3" s="11">
        <v>10.199999999999999</v>
      </c>
      <c r="AF3" s="11">
        <v>12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11</v>
      </c>
      <c r="C4" s="22">
        <v>2</v>
      </c>
      <c r="D4" s="22">
        <v>2</v>
      </c>
      <c r="E4" s="22">
        <v>27</v>
      </c>
      <c r="F4" s="22">
        <v>50</v>
      </c>
      <c r="G4" s="22">
        <v>42</v>
      </c>
      <c r="H4" s="22">
        <v>43</v>
      </c>
      <c r="I4" s="22">
        <v>9</v>
      </c>
      <c r="J4" s="22">
        <v>18</v>
      </c>
      <c r="K4" s="22">
        <v>22</v>
      </c>
      <c r="L4" s="22">
        <v>67</v>
      </c>
      <c r="M4" s="22">
        <v>65</v>
      </c>
      <c r="N4" s="22">
        <v>64</v>
      </c>
      <c r="O4" s="22">
        <v>60</v>
      </c>
      <c r="P4" s="22">
        <v>65</v>
      </c>
      <c r="Q4" s="22">
        <v>62</v>
      </c>
      <c r="R4" s="22">
        <v>69</v>
      </c>
      <c r="S4" s="22">
        <v>74</v>
      </c>
      <c r="T4" s="22">
        <v>72</v>
      </c>
      <c r="U4" s="22">
        <v>68</v>
      </c>
      <c r="V4" s="22">
        <v>69</v>
      </c>
      <c r="W4" s="22">
        <v>65</v>
      </c>
      <c r="X4" s="22">
        <v>59</v>
      </c>
      <c r="Y4" s="22">
        <v>27</v>
      </c>
      <c r="Z4" s="22">
        <v>16</v>
      </c>
      <c r="AA4" s="22">
        <v>9</v>
      </c>
      <c r="AB4" s="22">
        <v>32</v>
      </c>
      <c r="AC4" s="22">
        <v>73</v>
      </c>
      <c r="AD4" s="22">
        <v>71</v>
      </c>
      <c r="AE4" s="22">
        <v>61</v>
      </c>
      <c r="AF4" s="22">
        <v>48</v>
      </c>
      <c r="AG4" s="22"/>
      <c r="AI4" s="15">
        <f>SUM(C4:AG4)</f>
        <v>1411</v>
      </c>
      <c r="AJ4" s="6">
        <f>AVERAGE(C4:AG4)</f>
        <v>47.033333333333331</v>
      </c>
      <c r="AK4" s="17"/>
    </row>
    <row r="5" spans="1:40" x14ac:dyDescent="0.25">
      <c r="A5" s="2" t="s">
        <v>12</v>
      </c>
      <c r="B5" s="16">
        <f t="shared" ref="B5:AF5" si="0">$A6+B6</f>
        <v>126455</v>
      </c>
      <c r="C5" s="16">
        <f t="shared" si="0"/>
        <v>126457</v>
      </c>
      <c r="D5" s="16">
        <f t="shared" si="0"/>
        <v>126459</v>
      </c>
      <c r="E5" s="16">
        <f t="shared" si="0"/>
        <v>126486</v>
      </c>
      <c r="F5" s="16">
        <f t="shared" si="0"/>
        <v>126536</v>
      </c>
      <c r="G5" s="16">
        <f t="shared" si="0"/>
        <v>126578</v>
      </c>
      <c r="H5" s="16">
        <f t="shared" si="0"/>
        <v>126621</v>
      </c>
      <c r="I5" s="16">
        <f t="shared" si="0"/>
        <v>126630</v>
      </c>
      <c r="J5" s="16">
        <f t="shared" si="0"/>
        <v>126648</v>
      </c>
      <c r="K5" s="16">
        <f t="shared" si="0"/>
        <v>126670</v>
      </c>
      <c r="L5" s="16">
        <f t="shared" si="0"/>
        <v>126737</v>
      </c>
      <c r="M5" s="16">
        <f t="shared" si="0"/>
        <v>126802</v>
      </c>
      <c r="N5" s="16">
        <f t="shared" si="0"/>
        <v>126866</v>
      </c>
      <c r="O5" s="16">
        <f t="shared" si="0"/>
        <v>126926</v>
      </c>
      <c r="P5" s="16">
        <f t="shared" si="0"/>
        <v>126991</v>
      </c>
      <c r="Q5" s="16">
        <f t="shared" si="0"/>
        <v>127053</v>
      </c>
      <c r="R5" s="16">
        <f t="shared" si="0"/>
        <v>127122</v>
      </c>
      <c r="S5" s="16">
        <f t="shared" si="0"/>
        <v>127196</v>
      </c>
      <c r="T5" s="16">
        <f t="shared" si="0"/>
        <v>127268</v>
      </c>
      <c r="U5" s="16">
        <f t="shared" si="0"/>
        <v>127336</v>
      </c>
      <c r="V5" s="16">
        <f t="shared" si="0"/>
        <v>127405</v>
      </c>
      <c r="W5" s="16">
        <f t="shared" si="0"/>
        <v>127470</v>
      </c>
      <c r="X5" s="16">
        <f t="shared" si="0"/>
        <v>127529</v>
      </c>
      <c r="Y5" s="16">
        <f t="shared" si="0"/>
        <v>127556</v>
      </c>
      <c r="Z5" s="16">
        <f t="shared" si="0"/>
        <v>127572</v>
      </c>
      <c r="AA5" s="16">
        <f t="shared" si="0"/>
        <v>127581</v>
      </c>
      <c r="AB5" s="16">
        <f t="shared" si="0"/>
        <v>127613</v>
      </c>
      <c r="AC5" s="16">
        <f t="shared" si="0"/>
        <v>127686</v>
      </c>
      <c r="AD5" s="16">
        <f t="shared" si="0"/>
        <v>127757</v>
      </c>
      <c r="AE5" s="16">
        <f t="shared" si="0"/>
        <v>127818</v>
      </c>
      <c r="AF5" s="16">
        <f t="shared" si="0"/>
        <v>127866</v>
      </c>
      <c r="AG5" s="16"/>
      <c r="AI5" s="16">
        <f>MAX(C5:AG5)-B5</f>
        <v>1411</v>
      </c>
    </row>
    <row r="6" spans="1:40" s="15" customFormat="1" x14ac:dyDescent="0.25">
      <c r="A6" s="2">
        <v>46549</v>
      </c>
      <c r="B6">
        <v>79906</v>
      </c>
      <c r="C6">
        <v>79908</v>
      </c>
      <c r="D6">
        <v>79910</v>
      </c>
      <c r="E6">
        <v>79937</v>
      </c>
      <c r="F6">
        <v>79987</v>
      </c>
      <c r="G6">
        <v>80029</v>
      </c>
      <c r="H6">
        <v>80072</v>
      </c>
      <c r="I6">
        <v>80081</v>
      </c>
      <c r="J6">
        <v>80099</v>
      </c>
      <c r="K6">
        <v>80121</v>
      </c>
      <c r="L6">
        <v>80188</v>
      </c>
      <c r="M6">
        <v>80253</v>
      </c>
      <c r="N6">
        <v>80317</v>
      </c>
      <c r="O6">
        <v>80377</v>
      </c>
      <c r="P6">
        <v>80442</v>
      </c>
      <c r="Q6">
        <v>80504</v>
      </c>
      <c r="R6">
        <v>80573</v>
      </c>
      <c r="S6">
        <v>80647</v>
      </c>
      <c r="T6">
        <v>80719</v>
      </c>
      <c r="U6">
        <v>80787</v>
      </c>
      <c r="V6">
        <v>80856</v>
      </c>
      <c r="W6">
        <v>80921</v>
      </c>
      <c r="X6">
        <v>80980</v>
      </c>
      <c r="Y6">
        <v>81007</v>
      </c>
      <c r="Z6">
        <v>81023</v>
      </c>
      <c r="AA6">
        <v>81032</v>
      </c>
      <c r="AB6">
        <v>81064</v>
      </c>
      <c r="AC6" s="16">
        <v>81137</v>
      </c>
      <c r="AD6" s="16">
        <v>81208</v>
      </c>
      <c r="AE6" s="16">
        <v>81269</v>
      </c>
      <c r="AF6" s="16">
        <v>81317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11.385</v>
      </c>
      <c r="C8" s="11">
        <f t="shared" ref="C8:D8" si="2">C4*(1+$A$9)</f>
        <v>2.0699999999999998</v>
      </c>
      <c r="D8" s="11">
        <f t="shared" si="2"/>
        <v>2.0699999999999998</v>
      </c>
      <c r="E8" s="11">
        <f t="shared" ref="E8:F8" si="3">E4*(1+$A$9)</f>
        <v>27.944999999999997</v>
      </c>
      <c r="F8" s="11">
        <f t="shared" si="3"/>
        <v>51.749999999999993</v>
      </c>
      <c r="G8" s="11">
        <f t="shared" ref="G8:H8" si="4">G4*(1+$A$9)</f>
        <v>43.47</v>
      </c>
      <c r="H8" s="11">
        <f t="shared" si="4"/>
        <v>44.504999999999995</v>
      </c>
      <c r="I8" s="11">
        <f t="shared" ref="I8:J8" si="5">I4*(1+$A$9)</f>
        <v>9.3149999999999995</v>
      </c>
      <c r="J8" s="11">
        <f t="shared" si="5"/>
        <v>18.63</v>
      </c>
      <c r="K8" s="11">
        <f t="shared" ref="K8:L8" si="6">K4*(1+$A$9)</f>
        <v>22.77</v>
      </c>
      <c r="L8" s="11">
        <f t="shared" si="6"/>
        <v>69.344999999999999</v>
      </c>
      <c r="M8" s="11">
        <f t="shared" ref="M8:N8" si="7">M4*(1+$A$9)</f>
        <v>67.274999999999991</v>
      </c>
      <c r="N8" s="11">
        <f t="shared" si="7"/>
        <v>66.239999999999995</v>
      </c>
      <c r="O8" s="11">
        <f t="shared" ref="O8:P8" si="8">O4*(1+$A$9)</f>
        <v>62.099999999999994</v>
      </c>
      <c r="P8" s="11">
        <f t="shared" si="8"/>
        <v>67.274999999999991</v>
      </c>
      <c r="Q8" s="11">
        <f t="shared" ref="Q8:R8" si="9">Q4*(1+$A$9)</f>
        <v>64.17</v>
      </c>
      <c r="R8" s="11">
        <f t="shared" si="9"/>
        <v>71.414999999999992</v>
      </c>
      <c r="S8" s="11">
        <f t="shared" ref="S8:T8" si="10">S4*(1+$A$9)</f>
        <v>76.589999999999989</v>
      </c>
      <c r="T8" s="11">
        <f t="shared" si="10"/>
        <v>74.52</v>
      </c>
      <c r="U8" s="11">
        <f t="shared" ref="U8:V8" si="11">U4*(1+$A$9)</f>
        <v>70.38</v>
      </c>
      <c r="V8" s="11">
        <f t="shared" si="11"/>
        <v>71.414999999999992</v>
      </c>
      <c r="W8" s="11">
        <f t="shared" ref="W8:X8" si="12">W4*(1+$A$9)</f>
        <v>67.274999999999991</v>
      </c>
      <c r="X8" s="11">
        <f t="shared" si="12"/>
        <v>61.064999999999998</v>
      </c>
      <c r="Y8" s="11">
        <f t="shared" ref="Y8:Z8" si="13">Y4*(1+$A$9)</f>
        <v>27.944999999999997</v>
      </c>
      <c r="Z8" s="11">
        <f t="shared" si="13"/>
        <v>16.559999999999999</v>
      </c>
      <c r="AA8" s="11">
        <f t="shared" ref="AA8:AC8" si="14">AA4*(1+$A$9)</f>
        <v>9.3149999999999995</v>
      </c>
      <c r="AB8" s="11">
        <f t="shared" si="14"/>
        <v>33.119999999999997</v>
      </c>
      <c r="AC8" s="11">
        <f t="shared" si="14"/>
        <v>75.554999999999993</v>
      </c>
      <c r="AD8" s="11">
        <f t="shared" ref="AD8:AE8" si="15">AD4*(1+$A$9)</f>
        <v>73.484999999999999</v>
      </c>
      <c r="AE8" s="11">
        <f t="shared" si="15"/>
        <v>63.134999999999998</v>
      </c>
      <c r="AF8" s="11">
        <f t="shared" ref="AF8" si="16">AF4*(1+$A$9)</f>
        <v>49.679999999999993</v>
      </c>
      <c r="AG8" s="11"/>
      <c r="AI8" s="15">
        <f>SUM(C8:AG8)</f>
        <v>1460.3849999999998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B4:AG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12</v>
      </c>
      <c r="C3" s="11">
        <v>12.7</v>
      </c>
      <c r="D3" s="11">
        <v>9.67</v>
      </c>
      <c r="E3" s="11">
        <v>11.4</v>
      </c>
      <c r="F3" s="11">
        <v>11.3</v>
      </c>
      <c r="G3" s="11">
        <v>2.2999999999999998</v>
      </c>
      <c r="H3" s="11">
        <v>5.5</v>
      </c>
      <c r="I3" s="11">
        <v>13.5</v>
      </c>
      <c r="J3" s="11">
        <v>13.1</v>
      </c>
      <c r="K3" s="11">
        <v>12.6</v>
      </c>
      <c r="L3" s="11">
        <v>9.51</v>
      </c>
      <c r="M3" s="11">
        <v>9.1</v>
      </c>
      <c r="N3" s="11">
        <v>10.5</v>
      </c>
      <c r="O3" s="11">
        <v>10.9</v>
      </c>
      <c r="P3" s="11">
        <v>10</v>
      </c>
      <c r="Q3" s="11">
        <v>9.09</v>
      </c>
      <c r="R3" s="11">
        <v>10.199999999999999</v>
      </c>
      <c r="S3" s="11">
        <v>8.8000000000000007</v>
      </c>
      <c r="T3" s="11">
        <v>9.0500000000000007</v>
      </c>
      <c r="U3" s="11">
        <v>10.4</v>
      </c>
      <c r="V3" s="11">
        <v>8.68</v>
      </c>
      <c r="W3" s="11">
        <v>9.48</v>
      </c>
      <c r="X3" s="11">
        <v>8.48</v>
      </c>
      <c r="Y3" s="11">
        <v>10.8</v>
      </c>
      <c r="Z3" s="11">
        <v>13.5</v>
      </c>
      <c r="AA3" s="11">
        <v>11.6</v>
      </c>
      <c r="AB3" s="11">
        <v>12</v>
      </c>
      <c r="AC3" s="11">
        <v>9.18</v>
      </c>
      <c r="AD3" s="11">
        <v>12.2</v>
      </c>
      <c r="AE3" s="11">
        <v>12.2</v>
      </c>
      <c r="AF3" s="11">
        <v>12.6</v>
      </c>
      <c r="AG3" s="11">
        <v>8.9</v>
      </c>
      <c r="AH3" s="11"/>
      <c r="AI3" s="11"/>
      <c r="AM3" s="5"/>
    </row>
    <row r="4" spans="1:40" s="4" customFormat="1" x14ac:dyDescent="0.25">
      <c r="A4" s="3" t="s">
        <v>7</v>
      </c>
      <c r="B4" s="22">
        <v>48</v>
      </c>
      <c r="C4" s="22">
        <v>67</v>
      </c>
      <c r="D4" s="22">
        <v>68</v>
      </c>
      <c r="E4" s="22">
        <v>52</v>
      </c>
      <c r="F4" s="22">
        <v>40</v>
      </c>
      <c r="G4" s="22">
        <v>10</v>
      </c>
      <c r="H4" s="22">
        <v>20</v>
      </c>
      <c r="I4" s="22">
        <v>31</v>
      </c>
      <c r="J4" s="22">
        <v>45</v>
      </c>
      <c r="K4" s="22">
        <v>64</v>
      </c>
      <c r="L4" s="22">
        <v>65</v>
      </c>
      <c r="M4" s="22">
        <v>69</v>
      </c>
      <c r="N4" s="22">
        <v>62</v>
      </c>
      <c r="O4" s="22">
        <v>49</v>
      </c>
      <c r="P4" s="22">
        <v>66</v>
      </c>
      <c r="Q4" s="22">
        <v>68</v>
      </c>
      <c r="R4" s="22">
        <v>43</v>
      </c>
      <c r="S4" s="22">
        <v>64</v>
      </c>
      <c r="T4" s="22">
        <v>67</v>
      </c>
      <c r="U4" s="22">
        <v>61</v>
      </c>
      <c r="V4" s="22">
        <v>65</v>
      </c>
      <c r="W4" s="22">
        <v>66</v>
      </c>
      <c r="X4" s="22">
        <v>44</v>
      </c>
      <c r="Y4" s="22">
        <v>41</v>
      </c>
      <c r="Z4" s="22">
        <v>16</v>
      </c>
      <c r="AA4" s="22">
        <v>61</v>
      </c>
      <c r="AB4" s="22">
        <v>68</v>
      </c>
      <c r="AC4" s="22">
        <v>70</v>
      </c>
      <c r="AD4" s="22">
        <v>43</v>
      </c>
      <c r="AE4" s="22">
        <v>57</v>
      </c>
      <c r="AF4" s="22">
        <v>65</v>
      </c>
      <c r="AG4" s="22">
        <v>19</v>
      </c>
      <c r="AI4" s="15">
        <f>SUM(C4:AG4)</f>
        <v>1626</v>
      </c>
      <c r="AJ4" s="6">
        <f>AVERAGE(C4:AG4)</f>
        <v>52.451612903225808</v>
      </c>
      <c r="AK4" s="17"/>
    </row>
    <row r="5" spans="1:40" x14ac:dyDescent="0.25">
      <c r="A5" s="2" t="s">
        <v>12</v>
      </c>
      <c r="B5" s="16">
        <f t="shared" ref="B5:AG5" si="0">$A6+B6</f>
        <v>127866</v>
      </c>
      <c r="C5" s="16">
        <f t="shared" si="0"/>
        <v>127933</v>
      </c>
      <c r="D5" s="16">
        <f t="shared" si="0"/>
        <v>128001</v>
      </c>
      <c r="E5" s="16">
        <f t="shared" si="0"/>
        <v>128053</v>
      </c>
      <c r="F5" s="16">
        <f t="shared" si="0"/>
        <v>128093</v>
      </c>
      <c r="G5" s="16">
        <f t="shared" si="0"/>
        <v>128103</v>
      </c>
      <c r="H5" s="16">
        <f t="shared" si="0"/>
        <v>128123</v>
      </c>
      <c r="I5" s="16">
        <f t="shared" si="0"/>
        <v>128154</v>
      </c>
      <c r="J5" s="16">
        <f t="shared" si="0"/>
        <v>128199</v>
      </c>
      <c r="K5" s="16">
        <f t="shared" si="0"/>
        <v>128263</v>
      </c>
      <c r="L5" s="16">
        <f t="shared" si="0"/>
        <v>128328</v>
      </c>
      <c r="M5" s="16">
        <f t="shared" si="0"/>
        <v>128397</v>
      </c>
      <c r="N5" s="16">
        <f t="shared" si="0"/>
        <v>128459</v>
      </c>
      <c r="O5" s="16">
        <f t="shared" si="0"/>
        <v>128508</v>
      </c>
      <c r="P5" s="16">
        <f t="shared" si="0"/>
        <v>128574</v>
      </c>
      <c r="Q5" s="16">
        <f t="shared" si="0"/>
        <v>128642</v>
      </c>
      <c r="R5" s="16">
        <f t="shared" si="0"/>
        <v>128685</v>
      </c>
      <c r="S5" s="16">
        <f t="shared" si="0"/>
        <v>128749</v>
      </c>
      <c r="T5" s="16">
        <f t="shared" si="0"/>
        <v>128816</v>
      </c>
      <c r="U5" s="16">
        <f t="shared" si="0"/>
        <v>128877</v>
      </c>
      <c r="V5" s="16">
        <f t="shared" si="0"/>
        <v>128942</v>
      </c>
      <c r="W5" s="16">
        <f t="shared" si="0"/>
        <v>129008</v>
      </c>
      <c r="X5" s="16">
        <f t="shared" si="0"/>
        <v>129052</v>
      </c>
      <c r="Y5" s="16">
        <f t="shared" si="0"/>
        <v>129093</v>
      </c>
      <c r="Z5" s="16">
        <f t="shared" si="0"/>
        <v>129109</v>
      </c>
      <c r="AA5" s="16">
        <f t="shared" si="0"/>
        <v>129170</v>
      </c>
      <c r="AB5" s="16">
        <f t="shared" si="0"/>
        <v>129238</v>
      </c>
      <c r="AC5" s="16">
        <f t="shared" si="0"/>
        <v>129308</v>
      </c>
      <c r="AD5" s="16">
        <f t="shared" si="0"/>
        <v>129351</v>
      </c>
      <c r="AE5" s="16">
        <f t="shared" si="0"/>
        <v>129408</v>
      </c>
      <c r="AF5" s="16">
        <f t="shared" si="0"/>
        <v>129473</v>
      </c>
      <c r="AG5" s="16">
        <f t="shared" si="0"/>
        <v>129492</v>
      </c>
      <c r="AI5" s="16">
        <f>MAX(C5:AG5)-B5</f>
        <v>1626</v>
      </c>
    </row>
    <row r="6" spans="1:40" s="15" customFormat="1" x14ac:dyDescent="0.25">
      <c r="A6" s="2">
        <v>46549</v>
      </c>
      <c r="B6" s="16">
        <v>81317</v>
      </c>
      <c r="C6">
        <v>81384</v>
      </c>
      <c r="D6">
        <v>81452</v>
      </c>
      <c r="E6">
        <v>81504</v>
      </c>
      <c r="F6">
        <v>81544</v>
      </c>
      <c r="G6">
        <v>81554</v>
      </c>
      <c r="H6">
        <v>81574</v>
      </c>
      <c r="I6">
        <v>81605</v>
      </c>
      <c r="J6">
        <v>81650</v>
      </c>
      <c r="K6">
        <v>81714</v>
      </c>
      <c r="L6">
        <v>81779</v>
      </c>
      <c r="M6">
        <v>81848</v>
      </c>
      <c r="N6">
        <v>81910</v>
      </c>
      <c r="O6">
        <v>81959</v>
      </c>
      <c r="P6">
        <v>82025</v>
      </c>
      <c r="Q6">
        <v>82093</v>
      </c>
      <c r="R6">
        <v>82136</v>
      </c>
      <c r="S6">
        <v>82200</v>
      </c>
      <c r="T6">
        <v>82267</v>
      </c>
      <c r="U6">
        <v>82328</v>
      </c>
      <c r="V6">
        <v>82393</v>
      </c>
      <c r="W6">
        <v>82459</v>
      </c>
      <c r="X6">
        <v>82503</v>
      </c>
      <c r="Y6">
        <v>82544</v>
      </c>
      <c r="Z6">
        <v>82560</v>
      </c>
      <c r="AA6">
        <v>82621</v>
      </c>
      <c r="AB6">
        <v>82689</v>
      </c>
      <c r="AC6">
        <v>82759</v>
      </c>
      <c r="AD6">
        <v>82802</v>
      </c>
      <c r="AE6">
        <v>82859</v>
      </c>
      <c r="AF6">
        <v>82924</v>
      </c>
      <c r="AG6">
        <v>82943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49.679999999999993</v>
      </c>
      <c r="C8" s="11">
        <f t="shared" ref="C8:D8" si="2">C4*(1+$A$9)</f>
        <v>69.344999999999999</v>
      </c>
      <c r="D8" s="11">
        <f t="shared" si="2"/>
        <v>70.38</v>
      </c>
      <c r="E8" s="11">
        <f t="shared" ref="E8:F8" si="3">E4*(1+$A$9)</f>
        <v>53.819999999999993</v>
      </c>
      <c r="F8" s="11">
        <f t="shared" si="3"/>
        <v>41.4</v>
      </c>
      <c r="G8" s="11">
        <f t="shared" ref="G8:H8" si="4">G4*(1+$A$9)</f>
        <v>10.35</v>
      </c>
      <c r="H8" s="11">
        <f t="shared" si="4"/>
        <v>20.7</v>
      </c>
      <c r="I8" s="11">
        <f t="shared" ref="I8:J8" si="5">I4*(1+$A$9)</f>
        <v>32.085000000000001</v>
      </c>
      <c r="J8" s="11">
        <f t="shared" si="5"/>
        <v>46.574999999999996</v>
      </c>
      <c r="K8" s="11">
        <f t="shared" ref="K8:L8" si="6">K4*(1+$A$9)</f>
        <v>66.239999999999995</v>
      </c>
      <c r="L8" s="11">
        <f t="shared" si="6"/>
        <v>67.274999999999991</v>
      </c>
      <c r="M8" s="11">
        <f t="shared" ref="M8:N8" si="7">M4*(1+$A$9)</f>
        <v>71.414999999999992</v>
      </c>
      <c r="N8" s="11">
        <f t="shared" si="7"/>
        <v>64.17</v>
      </c>
      <c r="O8" s="11">
        <f t="shared" ref="O8:P8" si="8">O4*(1+$A$9)</f>
        <v>50.714999999999996</v>
      </c>
      <c r="P8" s="11">
        <f t="shared" si="8"/>
        <v>68.309999999999988</v>
      </c>
      <c r="Q8" s="11">
        <f t="shared" ref="Q8:R8" si="9">Q4*(1+$A$9)</f>
        <v>70.38</v>
      </c>
      <c r="R8" s="11">
        <f t="shared" si="9"/>
        <v>44.504999999999995</v>
      </c>
      <c r="S8" s="11">
        <f t="shared" ref="S8:T8" si="10">S4*(1+$A$9)</f>
        <v>66.239999999999995</v>
      </c>
      <c r="T8" s="11">
        <f t="shared" si="10"/>
        <v>69.344999999999999</v>
      </c>
      <c r="U8" s="11">
        <f t="shared" ref="U8:V8" si="11">U4*(1+$A$9)</f>
        <v>63.134999999999998</v>
      </c>
      <c r="V8" s="11">
        <f t="shared" si="11"/>
        <v>67.274999999999991</v>
      </c>
      <c r="W8" s="11">
        <f t="shared" ref="W8:X8" si="12">W4*(1+$A$9)</f>
        <v>68.309999999999988</v>
      </c>
      <c r="X8" s="11">
        <f t="shared" si="12"/>
        <v>45.54</v>
      </c>
      <c r="Y8" s="11">
        <f t="shared" ref="Y8:AA8" si="13">Y4*(1+$A$9)</f>
        <v>42.434999999999995</v>
      </c>
      <c r="Z8" s="11">
        <f t="shared" si="13"/>
        <v>16.559999999999999</v>
      </c>
      <c r="AA8" s="11">
        <f t="shared" si="13"/>
        <v>63.134999999999998</v>
      </c>
      <c r="AB8" s="11">
        <f t="shared" ref="AB8:AC8" si="14">AB4*(1+$A$9)</f>
        <v>70.38</v>
      </c>
      <c r="AC8" s="11">
        <f t="shared" si="14"/>
        <v>72.449999999999989</v>
      </c>
      <c r="AD8" s="11">
        <f t="shared" ref="AD8:AE8" si="15">AD4*(1+$A$9)</f>
        <v>44.504999999999995</v>
      </c>
      <c r="AE8" s="11">
        <f t="shared" si="15"/>
        <v>58.994999999999997</v>
      </c>
      <c r="AF8" s="11">
        <f t="shared" ref="AF8:AG8" si="16">AF4*(1+$A$9)</f>
        <v>67.274999999999991</v>
      </c>
      <c r="AG8" s="11">
        <f t="shared" si="16"/>
        <v>19.664999999999999</v>
      </c>
      <c r="AI8" s="15">
        <f>SUM(C8:AG8)</f>
        <v>1682.9099999999999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B4:AG4">
    <cfRule type="colorScale" priority="2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8.9</v>
      </c>
      <c r="C3" s="11">
        <v>11</v>
      </c>
      <c r="D3" s="11">
        <v>12.7</v>
      </c>
      <c r="E3" s="11">
        <v>11.7</v>
      </c>
      <c r="F3" s="11">
        <v>8.7899999999999991</v>
      </c>
      <c r="G3" s="11">
        <v>12.3</v>
      </c>
      <c r="H3" s="11">
        <v>12.4</v>
      </c>
      <c r="I3" s="11">
        <v>13.7</v>
      </c>
      <c r="J3" s="11">
        <v>10.9</v>
      </c>
      <c r="K3" s="11">
        <v>12.4</v>
      </c>
      <c r="L3" s="11">
        <v>12.8</v>
      </c>
      <c r="M3" s="11">
        <v>9.98</v>
      </c>
      <c r="N3" s="11">
        <v>10.1</v>
      </c>
      <c r="O3" s="11">
        <v>11.9</v>
      </c>
      <c r="P3" s="11">
        <v>8.9700000000000006</v>
      </c>
      <c r="Q3" s="11">
        <v>9.99</v>
      </c>
      <c r="R3" s="11">
        <v>10.8</v>
      </c>
      <c r="S3" s="11">
        <v>8.69</v>
      </c>
      <c r="T3" s="11">
        <v>8.35</v>
      </c>
      <c r="U3" s="11">
        <v>8.36</v>
      </c>
      <c r="V3" s="11">
        <v>8.59</v>
      </c>
      <c r="W3" s="11">
        <v>9.92</v>
      </c>
      <c r="X3" s="11">
        <v>10.9</v>
      </c>
      <c r="Y3" s="11">
        <v>11</v>
      </c>
      <c r="Z3" s="11">
        <v>11.4</v>
      </c>
      <c r="AA3" s="11">
        <v>8.9499999999999993</v>
      </c>
      <c r="AB3" s="11">
        <v>13.6</v>
      </c>
      <c r="AC3" s="11">
        <v>7.98</v>
      </c>
      <c r="AD3" s="11">
        <v>7.42</v>
      </c>
      <c r="AE3" s="11">
        <v>11.4</v>
      </c>
      <c r="AF3" s="11">
        <v>11.7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19</v>
      </c>
      <c r="C4" s="22">
        <v>31</v>
      </c>
      <c r="D4" s="22">
        <v>59</v>
      </c>
      <c r="E4" s="22">
        <v>34</v>
      </c>
      <c r="F4" s="22">
        <v>66</v>
      </c>
      <c r="G4" s="22">
        <v>29</v>
      </c>
      <c r="H4" s="22">
        <v>55</v>
      </c>
      <c r="I4" s="22">
        <v>34</v>
      </c>
      <c r="J4" s="22">
        <v>40</v>
      </c>
      <c r="K4" s="22">
        <v>28</v>
      </c>
      <c r="L4" s="22">
        <v>65</v>
      </c>
      <c r="M4" s="22">
        <v>69</v>
      </c>
      <c r="N4" s="22">
        <v>68</v>
      </c>
      <c r="O4" s="22">
        <v>47</v>
      </c>
      <c r="P4" s="22">
        <v>69</v>
      </c>
      <c r="Q4" s="22">
        <v>58</v>
      </c>
      <c r="R4" s="22">
        <v>57</v>
      </c>
      <c r="S4" s="22">
        <v>63</v>
      </c>
      <c r="T4" s="22">
        <v>64</v>
      </c>
      <c r="U4" s="22">
        <v>67</v>
      </c>
      <c r="V4" s="22">
        <v>65</v>
      </c>
      <c r="W4" s="22">
        <v>53</v>
      </c>
      <c r="X4" s="22">
        <v>37</v>
      </c>
      <c r="Y4" s="22">
        <v>59</v>
      </c>
      <c r="Z4" s="22">
        <v>23</v>
      </c>
      <c r="AA4" s="22">
        <v>67</v>
      </c>
      <c r="AB4" s="22">
        <v>60</v>
      </c>
      <c r="AC4" s="22">
        <v>12</v>
      </c>
      <c r="AD4" s="22">
        <v>19</v>
      </c>
      <c r="AE4" s="22">
        <v>56</v>
      </c>
      <c r="AF4" s="22">
        <v>49</v>
      </c>
      <c r="AG4" s="22"/>
      <c r="AI4" s="15">
        <f>SUM(C4:AG4)</f>
        <v>1503</v>
      </c>
      <c r="AJ4" s="6">
        <f>AVERAGE(C4:AG4)</f>
        <v>50.1</v>
      </c>
      <c r="AK4" s="17"/>
    </row>
    <row r="5" spans="1:40" x14ac:dyDescent="0.25">
      <c r="A5" s="2" t="s">
        <v>12</v>
      </c>
      <c r="B5" s="16">
        <f t="shared" ref="B5:AF5" si="0">$A6+B6</f>
        <v>129492</v>
      </c>
      <c r="C5" s="16">
        <f t="shared" si="0"/>
        <v>129523</v>
      </c>
      <c r="D5" s="16">
        <f t="shared" si="0"/>
        <v>129582</v>
      </c>
      <c r="E5" s="16">
        <f t="shared" si="0"/>
        <v>129616</v>
      </c>
      <c r="F5" s="16">
        <f t="shared" si="0"/>
        <v>129682</v>
      </c>
      <c r="G5" s="16">
        <f t="shared" si="0"/>
        <v>129711</v>
      </c>
      <c r="H5" s="16">
        <f t="shared" si="0"/>
        <v>129766</v>
      </c>
      <c r="I5" s="16">
        <f t="shared" si="0"/>
        <v>129800</v>
      </c>
      <c r="J5" s="16">
        <f t="shared" si="0"/>
        <v>129840</v>
      </c>
      <c r="K5" s="16">
        <f t="shared" si="0"/>
        <v>129868</v>
      </c>
      <c r="L5" s="16">
        <f t="shared" si="0"/>
        <v>129933</v>
      </c>
      <c r="M5" s="16">
        <f t="shared" si="0"/>
        <v>130002</v>
      </c>
      <c r="N5" s="16">
        <f t="shared" si="0"/>
        <v>130070</v>
      </c>
      <c r="O5" s="16">
        <f t="shared" si="0"/>
        <v>130117</v>
      </c>
      <c r="P5" s="16">
        <f t="shared" si="0"/>
        <v>130186</v>
      </c>
      <c r="Q5" s="16">
        <f t="shared" si="0"/>
        <v>130244</v>
      </c>
      <c r="R5" s="16">
        <f t="shared" si="0"/>
        <v>130301</v>
      </c>
      <c r="S5" s="16">
        <f t="shared" si="0"/>
        <v>130364</v>
      </c>
      <c r="T5" s="16">
        <f t="shared" si="0"/>
        <v>130428</v>
      </c>
      <c r="U5" s="16">
        <f t="shared" si="0"/>
        <v>130495</v>
      </c>
      <c r="V5" s="16">
        <f t="shared" si="0"/>
        <v>130560</v>
      </c>
      <c r="W5" s="16">
        <f t="shared" si="0"/>
        <v>130613</v>
      </c>
      <c r="X5" s="16">
        <f t="shared" si="0"/>
        <v>130650</v>
      </c>
      <c r="Y5" s="16">
        <f t="shared" si="0"/>
        <v>130709</v>
      </c>
      <c r="Z5" s="16">
        <f t="shared" si="0"/>
        <v>130732</v>
      </c>
      <c r="AA5" s="16">
        <f t="shared" si="0"/>
        <v>130799</v>
      </c>
      <c r="AB5" s="16">
        <f t="shared" si="0"/>
        <v>130859</v>
      </c>
      <c r="AC5" s="16">
        <f t="shared" si="0"/>
        <v>130871</v>
      </c>
      <c r="AD5" s="16">
        <f t="shared" si="0"/>
        <v>130890</v>
      </c>
      <c r="AE5" s="16">
        <f t="shared" si="0"/>
        <v>130946</v>
      </c>
      <c r="AF5" s="16">
        <f t="shared" si="0"/>
        <v>130995</v>
      </c>
      <c r="AG5" s="16"/>
      <c r="AI5" s="16">
        <f>MAX(C5:AG5)-B5</f>
        <v>1503</v>
      </c>
    </row>
    <row r="6" spans="1:40" s="15" customFormat="1" x14ac:dyDescent="0.25">
      <c r="A6" s="2">
        <v>46549</v>
      </c>
      <c r="B6">
        <v>82943</v>
      </c>
      <c r="C6">
        <v>82974</v>
      </c>
      <c r="D6">
        <v>83033</v>
      </c>
      <c r="E6">
        <v>83067</v>
      </c>
      <c r="F6">
        <v>83133</v>
      </c>
      <c r="G6">
        <v>83162</v>
      </c>
      <c r="H6">
        <v>83217</v>
      </c>
      <c r="I6">
        <v>83251</v>
      </c>
      <c r="J6">
        <v>83291</v>
      </c>
      <c r="K6">
        <v>83319</v>
      </c>
      <c r="L6">
        <v>83384</v>
      </c>
      <c r="M6">
        <v>83453</v>
      </c>
      <c r="N6">
        <v>83521</v>
      </c>
      <c r="O6">
        <v>83568</v>
      </c>
      <c r="P6">
        <v>83637</v>
      </c>
      <c r="Q6">
        <v>83695</v>
      </c>
      <c r="R6">
        <v>83752</v>
      </c>
      <c r="S6">
        <v>83815</v>
      </c>
      <c r="T6">
        <v>83879</v>
      </c>
      <c r="U6">
        <v>83946</v>
      </c>
      <c r="V6">
        <v>84011</v>
      </c>
      <c r="W6">
        <v>84064</v>
      </c>
      <c r="X6">
        <v>84101</v>
      </c>
      <c r="Y6">
        <v>84160</v>
      </c>
      <c r="Z6">
        <v>84183</v>
      </c>
      <c r="AA6">
        <v>84250</v>
      </c>
      <c r="AB6">
        <v>84310</v>
      </c>
      <c r="AC6">
        <v>84322</v>
      </c>
      <c r="AD6">
        <v>84341</v>
      </c>
      <c r="AE6">
        <v>84397</v>
      </c>
      <c r="AF6">
        <v>84446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19.664999999999999</v>
      </c>
      <c r="C8" s="11">
        <f t="shared" ref="C8:D8" si="2">C4*(1+$A$9)</f>
        <v>32.085000000000001</v>
      </c>
      <c r="D8" s="11">
        <f t="shared" si="2"/>
        <v>61.064999999999998</v>
      </c>
      <c r="E8" s="11">
        <f t="shared" ref="E8:F8" si="3">E4*(1+$A$9)</f>
        <v>35.19</v>
      </c>
      <c r="F8" s="11">
        <f t="shared" si="3"/>
        <v>68.309999999999988</v>
      </c>
      <c r="G8" s="11">
        <f t="shared" ref="G8:H8" si="4">G4*(1+$A$9)</f>
        <v>30.014999999999997</v>
      </c>
      <c r="H8" s="11">
        <f t="shared" si="4"/>
        <v>56.924999999999997</v>
      </c>
      <c r="I8" s="11">
        <f t="shared" ref="I8:J8" si="5">I4*(1+$A$9)</f>
        <v>35.19</v>
      </c>
      <c r="J8" s="11">
        <f t="shared" si="5"/>
        <v>41.4</v>
      </c>
      <c r="K8" s="11">
        <f t="shared" ref="K8:L8" si="6">K4*(1+$A$9)</f>
        <v>28.979999999999997</v>
      </c>
      <c r="L8" s="11">
        <f t="shared" si="6"/>
        <v>67.274999999999991</v>
      </c>
      <c r="M8" s="11">
        <f t="shared" ref="M8:N8" si="7">M4*(1+$A$9)</f>
        <v>71.414999999999992</v>
      </c>
      <c r="N8" s="11">
        <f t="shared" si="7"/>
        <v>70.38</v>
      </c>
      <c r="O8" s="11">
        <f t="shared" ref="O8:P8" si="8">O4*(1+$A$9)</f>
        <v>48.644999999999996</v>
      </c>
      <c r="P8" s="11">
        <f t="shared" si="8"/>
        <v>71.414999999999992</v>
      </c>
      <c r="Q8" s="11">
        <f t="shared" ref="Q8:R8" si="9">Q4*(1+$A$9)</f>
        <v>60.029999999999994</v>
      </c>
      <c r="R8" s="11">
        <f t="shared" si="9"/>
        <v>58.994999999999997</v>
      </c>
      <c r="S8" s="11">
        <f t="shared" ref="S8:T8" si="10">S4*(1+$A$9)</f>
        <v>65.204999999999998</v>
      </c>
      <c r="T8" s="11">
        <f t="shared" si="10"/>
        <v>66.239999999999995</v>
      </c>
      <c r="U8" s="11">
        <f t="shared" ref="U8:V8" si="11">U4*(1+$A$9)</f>
        <v>69.344999999999999</v>
      </c>
      <c r="V8" s="11">
        <f t="shared" si="11"/>
        <v>67.274999999999991</v>
      </c>
      <c r="W8" s="11">
        <f t="shared" ref="W8:X8" si="12">W4*(1+$A$9)</f>
        <v>54.854999999999997</v>
      </c>
      <c r="X8" s="11">
        <f t="shared" si="12"/>
        <v>38.294999999999995</v>
      </c>
      <c r="Y8" s="11">
        <f t="shared" ref="Y8:Z8" si="13">Y4*(1+$A$9)</f>
        <v>61.064999999999998</v>
      </c>
      <c r="Z8" s="11">
        <f t="shared" si="13"/>
        <v>23.805</v>
      </c>
      <c r="AA8" s="11">
        <f t="shared" ref="AA8:AB8" si="14">AA4*(1+$A$9)</f>
        <v>69.344999999999999</v>
      </c>
      <c r="AB8" s="11">
        <f t="shared" si="14"/>
        <v>62.099999999999994</v>
      </c>
      <c r="AC8" s="11">
        <f t="shared" ref="AC8:AD8" si="15">AC4*(1+$A$9)</f>
        <v>12.419999999999998</v>
      </c>
      <c r="AD8" s="11">
        <f t="shared" si="15"/>
        <v>19.664999999999999</v>
      </c>
      <c r="AE8" s="11">
        <f t="shared" ref="AE8:AF8" si="16">AE4*(1+$A$9)</f>
        <v>57.959999999999994</v>
      </c>
      <c r="AF8" s="11">
        <f t="shared" si="16"/>
        <v>50.714999999999996</v>
      </c>
      <c r="AG8" s="11"/>
      <c r="AI8" s="15">
        <f>SUM(C8:AG8)</f>
        <v>1555.605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B4:AG4">
    <cfRule type="colorScale" priority="2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11.7</v>
      </c>
      <c r="C3" s="11">
        <v>12</v>
      </c>
      <c r="D3" s="11">
        <v>9.09</v>
      </c>
      <c r="E3" s="11">
        <v>10.5</v>
      </c>
      <c r="F3" s="11">
        <v>12.4</v>
      </c>
      <c r="G3" s="11">
        <v>10.9</v>
      </c>
      <c r="H3" s="11">
        <v>9.3699999999999992</v>
      </c>
      <c r="I3" s="11">
        <v>12.1</v>
      </c>
      <c r="J3" s="11">
        <v>11.5</v>
      </c>
      <c r="K3" s="11">
        <v>9.2899999999999991</v>
      </c>
      <c r="L3" s="11">
        <v>9.51</v>
      </c>
      <c r="M3" s="11">
        <v>9.1</v>
      </c>
      <c r="N3" s="11">
        <v>9.06</v>
      </c>
      <c r="O3" s="11">
        <v>8.6300000000000008</v>
      </c>
      <c r="P3" s="11">
        <v>8.49</v>
      </c>
      <c r="Q3" s="11">
        <v>9.94</v>
      </c>
      <c r="R3" s="11">
        <v>8.73</v>
      </c>
      <c r="S3" s="11">
        <v>8.89</v>
      </c>
      <c r="T3" s="11">
        <v>8.6</v>
      </c>
      <c r="U3" s="11">
        <v>8.52</v>
      </c>
      <c r="V3" s="11">
        <v>10.199999999999999</v>
      </c>
      <c r="W3" s="11">
        <v>10.9</v>
      </c>
      <c r="X3" s="11">
        <v>8.56</v>
      </c>
      <c r="Y3" s="11">
        <v>9.94</v>
      </c>
      <c r="Z3" s="11">
        <v>8.61</v>
      </c>
      <c r="AA3" s="11">
        <v>9.26</v>
      </c>
      <c r="AB3" s="11">
        <v>12.9</v>
      </c>
      <c r="AC3" s="11">
        <v>12.4</v>
      </c>
      <c r="AD3" s="11">
        <v>9.57</v>
      </c>
      <c r="AE3" s="11">
        <v>10.199999999999999</v>
      </c>
      <c r="AF3" s="11">
        <v>10.6</v>
      </c>
      <c r="AG3" s="11">
        <v>10.1</v>
      </c>
      <c r="AH3" s="11"/>
      <c r="AI3" s="11"/>
      <c r="AM3" s="5"/>
    </row>
    <row r="4" spans="1:40" s="4" customFormat="1" x14ac:dyDescent="0.25">
      <c r="A4" s="3" t="s">
        <v>7</v>
      </c>
      <c r="B4" s="22">
        <v>49</v>
      </c>
      <c r="C4" s="22">
        <v>22</v>
      </c>
      <c r="D4" s="22">
        <v>70</v>
      </c>
      <c r="E4" s="22">
        <v>67</v>
      </c>
      <c r="F4" s="22">
        <v>41</v>
      </c>
      <c r="G4" s="22">
        <v>57</v>
      </c>
      <c r="H4" s="22">
        <v>69</v>
      </c>
      <c r="I4" s="22">
        <v>65</v>
      </c>
      <c r="J4" s="22">
        <v>64</v>
      </c>
      <c r="K4" s="22">
        <v>69</v>
      </c>
      <c r="L4" s="22">
        <v>69</v>
      </c>
      <c r="M4" s="22">
        <v>69</v>
      </c>
      <c r="N4" s="22">
        <v>68</v>
      </c>
      <c r="O4" s="22">
        <v>67</v>
      </c>
      <c r="P4" s="22">
        <v>62</v>
      </c>
      <c r="Q4" s="22">
        <v>59</v>
      </c>
      <c r="R4" s="22">
        <v>66</v>
      </c>
      <c r="S4" s="22">
        <v>67</v>
      </c>
      <c r="T4" s="22">
        <v>65</v>
      </c>
      <c r="U4" s="22">
        <v>64</v>
      </c>
      <c r="V4" s="22">
        <v>31</v>
      </c>
      <c r="W4" s="22">
        <v>50</v>
      </c>
      <c r="X4" s="22">
        <v>65</v>
      </c>
      <c r="Y4" s="22">
        <v>49</v>
      </c>
      <c r="Z4" s="22">
        <v>64</v>
      </c>
      <c r="AA4" s="22">
        <v>61</v>
      </c>
      <c r="AB4" s="22">
        <v>35</v>
      </c>
      <c r="AC4" s="22">
        <v>47</v>
      </c>
      <c r="AD4" s="22">
        <v>63</v>
      </c>
      <c r="AE4" s="22">
        <v>18</v>
      </c>
      <c r="AF4" s="22">
        <v>67</v>
      </c>
      <c r="AG4" s="22">
        <v>63</v>
      </c>
      <c r="AI4" s="15">
        <f>SUM(C4:AG4)</f>
        <v>1793</v>
      </c>
      <c r="AJ4" s="6">
        <f>AVERAGE(C4:AG4)</f>
        <v>57.838709677419352</v>
      </c>
      <c r="AK4" s="17"/>
    </row>
    <row r="5" spans="1:40" x14ac:dyDescent="0.25">
      <c r="A5" s="2" t="s">
        <v>12</v>
      </c>
      <c r="B5" s="16">
        <f t="shared" ref="B5:AG5" si="0">$A6+B6</f>
        <v>130995</v>
      </c>
      <c r="C5" s="16">
        <f t="shared" si="0"/>
        <v>131017</v>
      </c>
      <c r="D5" s="16">
        <f t="shared" si="0"/>
        <v>131087</v>
      </c>
      <c r="E5" s="16">
        <f t="shared" si="0"/>
        <v>131154</v>
      </c>
      <c r="F5" s="16">
        <f t="shared" si="0"/>
        <v>131195</v>
      </c>
      <c r="G5" s="16">
        <f t="shared" si="0"/>
        <v>131252</v>
      </c>
      <c r="H5" s="16">
        <f t="shared" si="0"/>
        <v>131321</v>
      </c>
      <c r="I5" s="16">
        <f t="shared" si="0"/>
        <v>131386</v>
      </c>
      <c r="J5" s="16">
        <f t="shared" si="0"/>
        <v>131450</v>
      </c>
      <c r="K5" s="16">
        <f t="shared" si="0"/>
        <v>131519</v>
      </c>
      <c r="L5" s="16">
        <f t="shared" si="0"/>
        <v>131588</v>
      </c>
      <c r="M5" s="16">
        <f t="shared" si="0"/>
        <v>131657</v>
      </c>
      <c r="N5" s="16">
        <f t="shared" si="0"/>
        <v>131725</v>
      </c>
      <c r="O5" s="16">
        <f t="shared" si="0"/>
        <v>131792</v>
      </c>
      <c r="P5" s="16">
        <f t="shared" si="0"/>
        <v>131854</v>
      </c>
      <c r="Q5" s="16">
        <f t="shared" si="0"/>
        <v>131913</v>
      </c>
      <c r="R5" s="16">
        <f t="shared" si="0"/>
        <v>131979</v>
      </c>
      <c r="S5" s="16">
        <f t="shared" si="0"/>
        <v>132046</v>
      </c>
      <c r="T5" s="16">
        <f t="shared" si="0"/>
        <v>132111</v>
      </c>
      <c r="U5" s="16">
        <f t="shared" si="0"/>
        <v>132175</v>
      </c>
      <c r="V5" s="16">
        <f t="shared" si="0"/>
        <v>132206</v>
      </c>
      <c r="W5" s="16">
        <f t="shared" si="0"/>
        <v>132256</v>
      </c>
      <c r="X5" s="16">
        <f t="shared" si="0"/>
        <v>132321</v>
      </c>
      <c r="Y5" s="16">
        <f t="shared" si="0"/>
        <v>132370</v>
      </c>
      <c r="Z5" s="16">
        <f t="shared" si="0"/>
        <v>132434</v>
      </c>
      <c r="AA5" s="16">
        <f t="shared" si="0"/>
        <v>132495</v>
      </c>
      <c r="AB5" s="16">
        <f t="shared" si="0"/>
        <v>132530</v>
      </c>
      <c r="AC5" s="16">
        <f t="shared" si="0"/>
        <v>132577</v>
      </c>
      <c r="AD5" s="16">
        <f t="shared" si="0"/>
        <v>132640</v>
      </c>
      <c r="AE5" s="16">
        <f t="shared" si="0"/>
        <v>132658</v>
      </c>
      <c r="AF5" s="16">
        <f t="shared" si="0"/>
        <v>132725</v>
      </c>
      <c r="AG5" s="16">
        <f t="shared" si="0"/>
        <v>132788</v>
      </c>
      <c r="AI5" s="16">
        <f>MAX(C5:AG5)-B5</f>
        <v>1793</v>
      </c>
    </row>
    <row r="6" spans="1:40" s="15" customFormat="1" x14ac:dyDescent="0.25">
      <c r="A6" s="2">
        <v>46549</v>
      </c>
      <c r="B6">
        <v>84446</v>
      </c>
      <c r="C6">
        <v>84468</v>
      </c>
      <c r="D6">
        <v>84538</v>
      </c>
      <c r="E6">
        <v>84605</v>
      </c>
      <c r="F6">
        <v>84646</v>
      </c>
      <c r="G6">
        <v>84703</v>
      </c>
      <c r="H6">
        <v>84772</v>
      </c>
      <c r="I6">
        <v>84837</v>
      </c>
      <c r="J6">
        <v>84901</v>
      </c>
      <c r="K6">
        <v>84970</v>
      </c>
      <c r="L6">
        <v>85039</v>
      </c>
      <c r="M6">
        <v>85108</v>
      </c>
      <c r="N6">
        <v>85176</v>
      </c>
      <c r="O6">
        <v>85243</v>
      </c>
      <c r="P6">
        <v>85305</v>
      </c>
      <c r="Q6">
        <v>85364</v>
      </c>
      <c r="R6">
        <v>85430</v>
      </c>
      <c r="S6">
        <v>85497</v>
      </c>
      <c r="T6">
        <v>85562</v>
      </c>
      <c r="U6">
        <v>85626</v>
      </c>
      <c r="V6">
        <v>85657</v>
      </c>
      <c r="W6">
        <v>85707</v>
      </c>
      <c r="X6">
        <v>85772</v>
      </c>
      <c r="Y6">
        <v>85821</v>
      </c>
      <c r="Z6">
        <v>85885</v>
      </c>
      <c r="AA6">
        <v>85946</v>
      </c>
      <c r="AB6">
        <v>85981</v>
      </c>
      <c r="AC6">
        <v>86028</v>
      </c>
      <c r="AD6">
        <v>86091</v>
      </c>
      <c r="AE6">
        <v>86109</v>
      </c>
      <c r="AF6">
        <v>86176</v>
      </c>
      <c r="AG6">
        <v>86239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50.714999999999996</v>
      </c>
      <c r="C8" s="11">
        <f t="shared" ref="C8:D8" si="2">C4*(1+$A$9)</f>
        <v>22.77</v>
      </c>
      <c r="D8" s="11">
        <f t="shared" si="2"/>
        <v>72.449999999999989</v>
      </c>
      <c r="E8" s="11">
        <f t="shared" ref="E8:F8" si="3">E4*(1+$A$9)</f>
        <v>69.344999999999999</v>
      </c>
      <c r="F8" s="11">
        <f t="shared" si="3"/>
        <v>42.434999999999995</v>
      </c>
      <c r="G8" s="11">
        <f t="shared" ref="G8:H8" si="4">G4*(1+$A$9)</f>
        <v>58.994999999999997</v>
      </c>
      <c r="H8" s="11">
        <f t="shared" si="4"/>
        <v>71.414999999999992</v>
      </c>
      <c r="I8" s="11">
        <f t="shared" ref="I8:J8" si="5">I4*(1+$A$9)</f>
        <v>67.274999999999991</v>
      </c>
      <c r="J8" s="11">
        <f t="shared" si="5"/>
        <v>66.239999999999995</v>
      </c>
      <c r="K8" s="11">
        <f t="shared" ref="K8:L8" si="6">K4*(1+$A$9)</f>
        <v>71.414999999999992</v>
      </c>
      <c r="L8" s="11">
        <f t="shared" si="6"/>
        <v>71.414999999999992</v>
      </c>
      <c r="M8" s="11">
        <f t="shared" ref="M8:N8" si="7">M4*(1+$A$9)</f>
        <v>71.414999999999992</v>
      </c>
      <c r="N8" s="11">
        <f t="shared" si="7"/>
        <v>70.38</v>
      </c>
      <c r="O8" s="11">
        <f t="shared" ref="O8:P8" si="8">O4*(1+$A$9)</f>
        <v>69.344999999999999</v>
      </c>
      <c r="P8" s="11">
        <f t="shared" si="8"/>
        <v>64.17</v>
      </c>
      <c r="Q8" s="11">
        <f t="shared" ref="Q8:R8" si="9">Q4*(1+$A$9)</f>
        <v>61.064999999999998</v>
      </c>
      <c r="R8" s="11">
        <f t="shared" si="9"/>
        <v>68.309999999999988</v>
      </c>
      <c r="S8" s="11">
        <f t="shared" ref="S8:T8" si="10">S4*(1+$A$9)</f>
        <v>69.344999999999999</v>
      </c>
      <c r="T8" s="11">
        <f t="shared" si="10"/>
        <v>67.274999999999991</v>
      </c>
      <c r="U8" s="11">
        <f t="shared" ref="U8:V8" si="11">U4*(1+$A$9)</f>
        <v>66.239999999999995</v>
      </c>
      <c r="V8" s="11">
        <f t="shared" si="11"/>
        <v>32.085000000000001</v>
      </c>
      <c r="W8" s="11">
        <f t="shared" ref="W8:X8" si="12">W4*(1+$A$9)</f>
        <v>51.749999999999993</v>
      </c>
      <c r="X8" s="11">
        <f t="shared" si="12"/>
        <v>67.274999999999991</v>
      </c>
      <c r="Y8" s="11">
        <f t="shared" ref="Y8:Z8" si="13">Y4*(1+$A$9)</f>
        <v>50.714999999999996</v>
      </c>
      <c r="Z8" s="11">
        <f t="shared" si="13"/>
        <v>66.239999999999995</v>
      </c>
      <c r="AA8" s="11">
        <f t="shared" ref="AA8:AB8" si="14">AA4*(1+$A$9)</f>
        <v>63.134999999999998</v>
      </c>
      <c r="AB8" s="11">
        <f t="shared" si="14"/>
        <v>36.224999999999994</v>
      </c>
      <c r="AC8" s="11">
        <f t="shared" ref="AC8:AD8" si="15">AC4*(1+$A$9)</f>
        <v>48.644999999999996</v>
      </c>
      <c r="AD8" s="11">
        <f t="shared" si="15"/>
        <v>65.204999999999998</v>
      </c>
      <c r="AE8" s="11">
        <f t="shared" ref="AE8:AF8" si="16">AE4*(1+$A$9)</f>
        <v>18.63</v>
      </c>
      <c r="AF8" s="11">
        <f t="shared" si="16"/>
        <v>69.344999999999999</v>
      </c>
      <c r="AG8" s="11">
        <f t="shared" ref="AG8" si="17">AG4*(1+$A$9)</f>
        <v>65.204999999999998</v>
      </c>
      <c r="AI8" s="15">
        <f>SUM(C8:AG8)</f>
        <v>1855.7549999999999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D4 F4:I4 K4:AG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E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J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10.1</v>
      </c>
      <c r="C3" s="11">
        <v>9.19</v>
      </c>
      <c r="D3" s="11">
        <v>10.4</v>
      </c>
      <c r="E3" s="11">
        <v>8.61</v>
      </c>
      <c r="F3" s="11">
        <v>8.84</v>
      </c>
      <c r="G3" s="11">
        <v>11.1</v>
      </c>
      <c r="H3" s="11">
        <v>11.2</v>
      </c>
      <c r="I3" s="11">
        <v>2.61</v>
      </c>
      <c r="J3" s="11">
        <v>12.2</v>
      </c>
      <c r="K3" s="11">
        <v>9.08</v>
      </c>
      <c r="L3" s="11">
        <v>8.77</v>
      </c>
      <c r="M3" s="11">
        <v>8.6999999999999993</v>
      </c>
      <c r="N3" s="11">
        <v>8.8800000000000008</v>
      </c>
      <c r="O3" s="11">
        <v>8.9499999999999993</v>
      </c>
      <c r="P3" s="11">
        <v>6.93</v>
      </c>
      <c r="Q3" s="11">
        <v>13</v>
      </c>
      <c r="R3" s="11">
        <v>8.75</v>
      </c>
      <c r="S3" s="11">
        <v>9.67</v>
      </c>
      <c r="T3" s="11">
        <v>9.02</v>
      </c>
      <c r="U3" s="11">
        <v>2.98</v>
      </c>
      <c r="V3" s="11">
        <v>12.5</v>
      </c>
      <c r="W3" s="11">
        <v>10.1</v>
      </c>
      <c r="X3" s="11">
        <v>9.02</v>
      </c>
      <c r="Y3" s="11">
        <v>9.1</v>
      </c>
      <c r="Z3" s="11">
        <v>9.18</v>
      </c>
      <c r="AA3" s="11">
        <v>8.7100000000000009</v>
      </c>
      <c r="AB3" s="11">
        <v>11.2</v>
      </c>
      <c r="AC3" s="11">
        <v>11.6</v>
      </c>
      <c r="AD3" s="11">
        <v>9.9</v>
      </c>
      <c r="AE3" s="11">
        <v>8.7200000000000006</v>
      </c>
      <c r="AF3" s="11">
        <v>9.57</v>
      </c>
      <c r="AG3" s="11">
        <v>10.7</v>
      </c>
      <c r="AH3" s="11"/>
      <c r="AI3" s="11"/>
      <c r="AM3" s="5"/>
    </row>
    <row r="4" spans="1:40" s="4" customFormat="1" x14ac:dyDescent="0.25">
      <c r="A4" s="3" t="s">
        <v>7</v>
      </c>
      <c r="B4" s="22">
        <v>63</v>
      </c>
      <c r="C4" s="22">
        <v>65</v>
      </c>
      <c r="D4" s="22">
        <v>63</v>
      </c>
      <c r="E4" s="22">
        <v>65</v>
      </c>
      <c r="F4" s="22">
        <v>61</v>
      </c>
      <c r="G4" s="22">
        <v>46</v>
      </c>
      <c r="H4" s="22">
        <v>48</v>
      </c>
      <c r="I4" s="22">
        <v>14</v>
      </c>
      <c r="J4" s="22">
        <v>58</v>
      </c>
      <c r="K4" s="22">
        <v>67</v>
      </c>
      <c r="L4" s="22">
        <v>65</v>
      </c>
      <c r="M4" s="22">
        <v>64</v>
      </c>
      <c r="N4" s="22">
        <v>65</v>
      </c>
      <c r="O4" s="22">
        <v>67</v>
      </c>
      <c r="P4" s="22">
        <v>31</v>
      </c>
      <c r="Q4" s="22">
        <v>39</v>
      </c>
      <c r="R4" s="22">
        <v>65</v>
      </c>
      <c r="S4" s="22">
        <v>44</v>
      </c>
      <c r="T4" s="22">
        <v>26</v>
      </c>
      <c r="U4" s="22">
        <v>5</v>
      </c>
      <c r="V4" s="22">
        <v>45</v>
      </c>
      <c r="W4" s="22">
        <v>66</v>
      </c>
      <c r="X4" s="22">
        <v>66</v>
      </c>
      <c r="Y4" s="22">
        <v>65</v>
      </c>
      <c r="Z4" s="22">
        <v>62</v>
      </c>
      <c r="AA4" s="22">
        <v>64</v>
      </c>
      <c r="AB4" s="22">
        <v>32</v>
      </c>
      <c r="AC4" s="22">
        <v>58</v>
      </c>
      <c r="AD4" s="22">
        <v>58</v>
      </c>
      <c r="AE4" s="22">
        <v>59</v>
      </c>
      <c r="AF4" s="22">
        <v>43</v>
      </c>
      <c r="AG4" s="22">
        <v>53</v>
      </c>
      <c r="AI4" s="15">
        <f>SUM(C4:AG4)</f>
        <v>1629</v>
      </c>
      <c r="AJ4" s="6">
        <f>AVERAGE(C4:AG4)</f>
        <v>52.548387096774192</v>
      </c>
      <c r="AK4" s="17"/>
    </row>
    <row r="5" spans="1:40" x14ac:dyDescent="0.25">
      <c r="A5" s="2" t="s">
        <v>12</v>
      </c>
      <c r="B5" s="16">
        <f t="shared" ref="B5:AG5" si="0">$A6+B6</f>
        <v>132788</v>
      </c>
      <c r="C5" s="16">
        <f t="shared" si="0"/>
        <v>132853</v>
      </c>
      <c r="D5" s="16">
        <f t="shared" si="0"/>
        <v>132916</v>
      </c>
      <c r="E5" s="16">
        <f t="shared" si="0"/>
        <v>132981</v>
      </c>
      <c r="F5" s="16">
        <f t="shared" si="0"/>
        <v>133042</v>
      </c>
      <c r="G5" s="16">
        <f t="shared" si="0"/>
        <v>133088</v>
      </c>
      <c r="H5" s="16">
        <f t="shared" si="0"/>
        <v>133136</v>
      </c>
      <c r="I5" s="16">
        <f t="shared" si="0"/>
        <v>133150</v>
      </c>
      <c r="J5" s="16">
        <f t="shared" si="0"/>
        <v>133208</v>
      </c>
      <c r="K5" s="16">
        <f t="shared" si="0"/>
        <v>133275</v>
      </c>
      <c r="L5" s="16">
        <f t="shared" si="0"/>
        <v>133340</v>
      </c>
      <c r="M5" s="16">
        <f t="shared" si="0"/>
        <v>133404</v>
      </c>
      <c r="N5" s="16">
        <f t="shared" si="0"/>
        <v>133469</v>
      </c>
      <c r="O5" s="16">
        <f t="shared" si="0"/>
        <v>133536</v>
      </c>
      <c r="P5" s="16">
        <f t="shared" si="0"/>
        <v>133567</v>
      </c>
      <c r="Q5" s="16">
        <f t="shared" si="0"/>
        <v>133606</v>
      </c>
      <c r="R5" s="16">
        <f t="shared" si="0"/>
        <v>133671</v>
      </c>
      <c r="S5" s="16">
        <f t="shared" si="0"/>
        <v>133715</v>
      </c>
      <c r="T5" s="16">
        <f t="shared" si="0"/>
        <v>133741</v>
      </c>
      <c r="U5" s="16">
        <f t="shared" si="0"/>
        <v>133746</v>
      </c>
      <c r="V5" s="16">
        <f t="shared" si="0"/>
        <v>133791</v>
      </c>
      <c r="W5" s="16">
        <f t="shared" si="0"/>
        <v>133857</v>
      </c>
      <c r="X5" s="16">
        <f t="shared" si="0"/>
        <v>133923</v>
      </c>
      <c r="Y5" s="16">
        <f t="shared" si="0"/>
        <v>133988</v>
      </c>
      <c r="Z5" s="16">
        <f t="shared" si="0"/>
        <v>134050</v>
      </c>
      <c r="AA5" s="16">
        <f t="shared" si="0"/>
        <v>134114</v>
      </c>
      <c r="AB5" s="16">
        <f t="shared" si="0"/>
        <v>134146</v>
      </c>
      <c r="AC5" s="16">
        <f t="shared" si="0"/>
        <v>134204</v>
      </c>
      <c r="AD5" s="16">
        <f t="shared" si="0"/>
        <v>134262</v>
      </c>
      <c r="AE5" s="16">
        <f t="shared" si="0"/>
        <v>134321</v>
      </c>
      <c r="AF5" s="16">
        <f t="shared" si="0"/>
        <v>134364</v>
      </c>
      <c r="AG5" s="16">
        <f t="shared" si="0"/>
        <v>134417</v>
      </c>
      <c r="AI5" s="16">
        <f>MAX(C5:AG5)-B5</f>
        <v>1629</v>
      </c>
    </row>
    <row r="6" spans="1:40" s="15" customFormat="1" x14ac:dyDescent="0.25">
      <c r="A6" s="2">
        <v>46549</v>
      </c>
      <c r="B6">
        <v>86239</v>
      </c>
      <c r="C6">
        <v>86304</v>
      </c>
      <c r="D6">
        <v>86367</v>
      </c>
      <c r="E6">
        <v>86432</v>
      </c>
      <c r="F6">
        <v>86493</v>
      </c>
      <c r="G6">
        <v>86539</v>
      </c>
      <c r="H6">
        <v>86587</v>
      </c>
      <c r="I6">
        <v>86601</v>
      </c>
      <c r="J6">
        <v>86659</v>
      </c>
      <c r="K6">
        <v>86726</v>
      </c>
      <c r="L6">
        <v>86791</v>
      </c>
      <c r="M6">
        <v>86855</v>
      </c>
      <c r="N6">
        <v>86920</v>
      </c>
      <c r="O6">
        <v>86987</v>
      </c>
      <c r="P6">
        <v>87018</v>
      </c>
      <c r="Q6">
        <v>87057</v>
      </c>
      <c r="R6">
        <v>87122</v>
      </c>
      <c r="S6">
        <v>87166</v>
      </c>
      <c r="T6">
        <v>87192</v>
      </c>
      <c r="U6">
        <v>87197</v>
      </c>
      <c r="V6">
        <v>87242</v>
      </c>
      <c r="W6">
        <v>87308</v>
      </c>
      <c r="X6">
        <v>87374</v>
      </c>
      <c r="Y6">
        <v>87439</v>
      </c>
      <c r="Z6">
        <v>87501</v>
      </c>
      <c r="AA6">
        <v>87565</v>
      </c>
      <c r="AB6">
        <v>87597</v>
      </c>
      <c r="AC6">
        <v>87655</v>
      </c>
      <c r="AD6">
        <v>87713</v>
      </c>
      <c r="AE6">
        <v>87772</v>
      </c>
      <c r="AF6">
        <v>87815</v>
      </c>
      <c r="AG6">
        <v>87868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65.204999999999998</v>
      </c>
      <c r="C8" s="11">
        <f t="shared" ref="C8:D8" si="2">C4*(1+$A$9)</f>
        <v>67.274999999999991</v>
      </c>
      <c r="D8" s="11">
        <f t="shared" si="2"/>
        <v>65.204999999999998</v>
      </c>
      <c r="E8" s="11">
        <f t="shared" ref="E8:F8" si="3">E4*(1+$A$9)</f>
        <v>67.274999999999991</v>
      </c>
      <c r="F8" s="11">
        <f t="shared" si="3"/>
        <v>63.134999999999998</v>
      </c>
      <c r="G8" s="11">
        <f t="shared" ref="G8:H8" si="4">G4*(1+$A$9)</f>
        <v>47.61</v>
      </c>
      <c r="H8" s="11">
        <f t="shared" si="4"/>
        <v>49.679999999999993</v>
      </c>
      <c r="I8" s="11">
        <f t="shared" ref="I8:J8" si="5">I4*(1+$A$9)</f>
        <v>14.489999999999998</v>
      </c>
      <c r="J8" s="11">
        <f t="shared" si="5"/>
        <v>60.029999999999994</v>
      </c>
      <c r="K8" s="11">
        <f t="shared" ref="K8:L8" si="6">K4*(1+$A$9)</f>
        <v>69.344999999999999</v>
      </c>
      <c r="L8" s="11">
        <f t="shared" si="6"/>
        <v>67.274999999999991</v>
      </c>
      <c r="M8" s="11">
        <f t="shared" ref="M8:N8" si="7">M4*(1+$A$9)</f>
        <v>66.239999999999995</v>
      </c>
      <c r="N8" s="11">
        <f t="shared" si="7"/>
        <v>67.274999999999991</v>
      </c>
      <c r="O8" s="11">
        <f t="shared" ref="O8:P8" si="8">O4*(1+$A$9)</f>
        <v>69.344999999999999</v>
      </c>
      <c r="P8" s="11">
        <f t="shared" si="8"/>
        <v>32.085000000000001</v>
      </c>
      <c r="Q8" s="11">
        <f t="shared" ref="Q8:R8" si="9">Q4*(1+$A$9)</f>
        <v>40.364999999999995</v>
      </c>
      <c r="R8" s="11">
        <f t="shared" si="9"/>
        <v>67.274999999999991</v>
      </c>
      <c r="S8" s="11">
        <f t="shared" ref="S8:T8" si="10">S4*(1+$A$9)</f>
        <v>45.54</v>
      </c>
      <c r="T8" s="11">
        <f t="shared" si="10"/>
        <v>26.909999999999997</v>
      </c>
      <c r="U8" s="11">
        <f t="shared" ref="U8:V8" si="11">U4*(1+$A$9)</f>
        <v>5.1749999999999998</v>
      </c>
      <c r="V8" s="11">
        <f t="shared" si="11"/>
        <v>46.574999999999996</v>
      </c>
      <c r="W8" s="11">
        <f t="shared" ref="W8:X8" si="12">W4*(1+$A$9)</f>
        <v>68.309999999999988</v>
      </c>
      <c r="X8" s="11">
        <f t="shared" si="12"/>
        <v>68.309999999999988</v>
      </c>
      <c r="Y8" s="11">
        <f t="shared" ref="Y8:Z8" si="13">Y4*(1+$A$9)</f>
        <v>67.274999999999991</v>
      </c>
      <c r="Z8" s="11">
        <f t="shared" si="13"/>
        <v>64.17</v>
      </c>
      <c r="AA8" s="11">
        <f t="shared" ref="AA8:AB8" si="14">AA4*(1+$A$9)</f>
        <v>66.239999999999995</v>
      </c>
      <c r="AB8" s="11">
        <f t="shared" si="14"/>
        <v>33.119999999999997</v>
      </c>
      <c r="AC8" s="11">
        <f t="shared" ref="AC8:AD8" si="15">AC4*(1+$A$9)</f>
        <v>60.029999999999994</v>
      </c>
      <c r="AD8" s="11">
        <f t="shared" si="15"/>
        <v>60.029999999999994</v>
      </c>
      <c r="AE8" s="11">
        <f t="shared" ref="AE8:AF8" si="16">AE4*(1+$A$9)</f>
        <v>61.064999999999998</v>
      </c>
      <c r="AF8" s="11">
        <f t="shared" si="16"/>
        <v>44.504999999999995</v>
      </c>
      <c r="AG8" s="11">
        <f t="shared" ref="AG8" si="17">AG4*(1+$A$9)</f>
        <v>54.854999999999997</v>
      </c>
      <c r="AI8" s="15">
        <f>SUM(C8:AG8)</f>
        <v>1686.0149999999999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D4 F4 K4:AG4 H4:I4">
    <cfRule type="colorScale" priority="6">
      <colorScale>
        <cfvo type="num" val="0"/>
        <cfvo type="max"/>
        <color theme="0"/>
        <color rgb="FF00B050"/>
      </colorScale>
    </cfRule>
  </conditionalFormatting>
  <conditionalFormatting sqref="E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J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G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9.9740000000000002</v>
      </c>
      <c r="C3" s="11">
        <v>10</v>
      </c>
      <c r="D3" s="11">
        <v>10</v>
      </c>
      <c r="E3" s="11">
        <v>9.9879999999999995</v>
      </c>
      <c r="F3" s="11">
        <v>9.8010000000000002</v>
      </c>
      <c r="G3" s="11">
        <v>9.5470000000000006</v>
      </c>
      <c r="H3" s="11">
        <v>10</v>
      </c>
      <c r="I3" s="11">
        <v>10</v>
      </c>
      <c r="J3" s="11">
        <v>5.9930000000000003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10</v>
      </c>
      <c r="R3" s="11">
        <v>2.4670000000000001</v>
      </c>
      <c r="S3" s="11">
        <v>10</v>
      </c>
      <c r="T3" s="11">
        <v>10</v>
      </c>
      <c r="U3" s="11">
        <v>10</v>
      </c>
      <c r="V3" s="11">
        <v>10</v>
      </c>
      <c r="W3" s="11">
        <v>10</v>
      </c>
      <c r="X3" s="11">
        <v>10</v>
      </c>
      <c r="Y3" s="11">
        <v>9.9749999999999996</v>
      </c>
      <c r="Z3" s="11">
        <v>9.8369999999999997</v>
      </c>
      <c r="AA3" s="11">
        <v>9.99</v>
      </c>
      <c r="AB3" s="11">
        <v>10</v>
      </c>
      <c r="AC3" s="11">
        <v>10</v>
      </c>
      <c r="AD3" s="11">
        <v>10</v>
      </c>
      <c r="AE3" s="11">
        <v>5.1459999999999999</v>
      </c>
      <c r="AF3" s="11">
        <v>10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71.599999999999994</v>
      </c>
      <c r="C4" s="22">
        <v>53.8</v>
      </c>
      <c r="D4" s="22">
        <v>70.599999999999994</v>
      </c>
      <c r="E4" s="22">
        <v>75.599999999999994</v>
      </c>
      <c r="F4" s="22">
        <v>72.900000000000006</v>
      </c>
      <c r="G4" s="22">
        <v>71.099999999999994</v>
      </c>
      <c r="H4" s="22">
        <v>42.9</v>
      </c>
      <c r="I4" s="22">
        <v>52.5</v>
      </c>
      <c r="J4" s="22">
        <v>15.2</v>
      </c>
      <c r="K4" s="22">
        <v>55</v>
      </c>
      <c r="L4" s="22">
        <v>20.100000000000001</v>
      </c>
      <c r="M4" s="22">
        <v>28</v>
      </c>
      <c r="N4" s="22">
        <v>23.5</v>
      </c>
      <c r="O4" s="22">
        <v>65.5</v>
      </c>
      <c r="P4" s="22">
        <v>50.8</v>
      </c>
      <c r="Q4" s="22">
        <v>26.2</v>
      </c>
      <c r="R4" s="22">
        <v>11.1</v>
      </c>
      <c r="S4" s="22">
        <v>36.299999999999997</v>
      </c>
      <c r="T4" s="22">
        <v>35.5</v>
      </c>
      <c r="U4" s="22">
        <v>32.299999999999997</v>
      </c>
      <c r="V4" s="22">
        <v>60.3</v>
      </c>
      <c r="W4" s="22">
        <v>65.5</v>
      </c>
      <c r="X4" s="22">
        <v>63.6</v>
      </c>
      <c r="Y4" s="22">
        <v>71.2</v>
      </c>
      <c r="Z4" s="22">
        <v>69.2</v>
      </c>
      <c r="AA4" s="22">
        <v>65.099999999999994</v>
      </c>
      <c r="AB4" s="22">
        <v>38.1</v>
      </c>
      <c r="AC4" s="22">
        <v>45.4</v>
      </c>
      <c r="AD4" s="22">
        <v>46.5</v>
      </c>
      <c r="AE4" s="22">
        <v>13.7</v>
      </c>
      <c r="AF4" s="22">
        <v>21.1</v>
      </c>
      <c r="AG4" s="22"/>
      <c r="AI4" s="4">
        <f>SUM(C4:AG4)</f>
        <v>1398.5999999999997</v>
      </c>
      <c r="AJ4" s="6">
        <f>AVERAGE(C4:AG4)</f>
        <v>46.61999999999999</v>
      </c>
      <c r="AK4" s="17"/>
    </row>
    <row r="5" spans="1:40" x14ac:dyDescent="0.25">
      <c r="A5" s="2" t="s">
        <v>12</v>
      </c>
      <c r="B5" s="16">
        <v>10673</v>
      </c>
      <c r="C5">
        <v>10727</v>
      </c>
      <c r="D5">
        <v>10798</v>
      </c>
      <c r="E5" s="16">
        <v>10874</v>
      </c>
      <c r="F5" s="16">
        <v>10947</v>
      </c>
      <c r="G5" s="16">
        <v>11018</v>
      </c>
      <c r="H5" s="16">
        <v>11061</v>
      </c>
      <c r="I5" s="16">
        <v>11113</v>
      </c>
      <c r="J5" s="16">
        <v>11128</v>
      </c>
      <c r="K5" s="16">
        <v>11184</v>
      </c>
      <c r="L5" s="16">
        <v>11204</v>
      </c>
      <c r="M5" s="16">
        <v>11232</v>
      </c>
      <c r="N5" s="16">
        <v>11255</v>
      </c>
      <c r="O5" s="16">
        <v>11321</v>
      </c>
      <c r="P5" s="16">
        <v>11372</v>
      </c>
      <c r="Q5" s="16">
        <v>11398</v>
      </c>
      <c r="R5" s="16">
        <v>11409</v>
      </c>
      <c r="S5" s="16">
        <v>11445</v>
      </c>
      <c r="T5" s="16">
        <v>11481</v>
      </c>
      <c r="U5" s="16">
        <v>11513</v>
      </c>
      <c r="V5" s="16">
        <v>11574</v>
      </c>
      <c r="W5" s="16">
        <v>11642</v>
      </c>
      <c r="X5" s="16">
        <v>11706</v>
      </c>
      <c r="Y5" s="16">
        <v>11777</v>
      </c>
      <c r="Z5" s="16">
        <v>11846</v>
      </c>
      <c r="AA5" s="16">
        <v>11912</v>
      </c>
      <c r="AB5" s="16">
        <v>11950</v>
      </c>
      <c r="AC5" s="16">
        <v>11995</v>
      </c>
      <c r="AD5" s="16">
        <v>12042</v>
      </c>
      <c r="AE5" s="16">
        <v>12056</v>
      </c>
      <c r="AF5" s="16">
        <v>12077</v>
      </c>
      <c r="AG5" s="16"/>
      <c r="AI5">
        <f>MAX(C5:AG5)-B5</f>
        <v>1404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90" priority="1" stopIfTrue="1" operator="greaterThan">
      <formula>17</formula>
    </cfRule>
    <cfRule type="cellIs" dxfId="3289" priority="2" stopIfTrue="1" operator="between">
      <formula>10</formula>
      <formula>15</formula>
    </cfRule>
    <cfRule type="cellIs" dxfId="3288" priority="3" stopIfTrue="1" operator="between">
      <formula>15</formula>
      <formula>17</formula>
    </cfRule>
  </conditionalFormatting>
  <conditionalFormatting sqref="B4:AG4">
    <cfRule type="cellIs" dxfId="3287" priority="4" stopIfTrue="1" operator="greaterThan">
      <formula>50</formula>
    </cfRule>
    <cfRule type="cellIs" dxfId="3286" priority="5" stopIfTrue="1" operator="between">
      <formula>25</formula>
      <formula>35</formula>
    </cfRule>
    <cfRule type="cellIs" dxfId="3285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10.7</v>
      </c>
      <c r="C3" s="11">
        <v>9.9600000000000009</v>
      </c>
      <c r="D3" s="11">
        <v>9.34</v>
      </c>
      <c r="E3" s="11">
        <v>13.8</v>
      </c>
      <c r="F3" s="11">
        <v>9.56</v>
      </c>
      <c r="G3" s="11">
        <v>8.6300000000000008</v>
      </c>
      <c r="H3" s="11">
        <v>12.1</v>
      </c>
      <c r="I3" s="11">
        <v>11.6</v>
      </c>
      <c r="J3" s="11">
        <v>12.9</v>
      </c>
      <c r="K3" s="11">
        <v>11.1</v>
      </c>
      <c r="L3" s="11">
        <v>12.9</v>
      </c>
      <c r="M3" s="11">
        <v>9</v>
      </c>
      <c r="N3" s="11">
        <v>8.9</v>
      </c>
      <c r="O3" s="11">
        <v>8.66</v>
      </c>
      <c r="P3" s="11">
        <v>11</v>
      </c>
      <c r="Q3" s="11">
        <v>7.03</v>
      </c>
      <c r="R3" s="11">
        <v>11.9</v>
      </c>
      <c r="S3" s="11">
        <v>14.1</v>
      </c>
      <c r="T3" s="11">
        <v>9.23</v>
      </c>
      <c r="U3" s="11">
        <v>10.6</v>
      </c>
      <c r="V3" s="11">
        <v>9.8699999999999992</v>
      </c>
      <c r="W3" s="11">
        <v>9.32</v>
      </c>
      <c r="X3" s="11">
        <v>8.8800000000000008</v>
      </c>
      <c r="Y3" s="11">
        <v>9.11</v>
      </c>
      <c r="Z3" s="11">
        <v>13.2</v>
      </c>
      <c r="AA3" s="11">
        <v>9.0399999999999991</v>
      </c>
      <c r="AB3" s="11">
        <v>11.7</v>
      </c>
      <c r="AC3" s="11">
        <v>10.7</v>
      </c>
      <c r="AD3" s="11">
        <v>7.6</v>
      </c>
      <c r="AE3" s="11">
        <v>8.2799999999999994</v>
      </c>
      <c r="AF3" s="11">
        <v>8.24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53</v>
      </c>
      <c r="C4" s="22">
        <v>51</v>
      </c>
      <c r="D4" s="22">
        <v>48</v>
      </c>
      <c r="E4" s="22">
        <v>31</v>
      </c>
      <c r="F4" s="22">
        <v>62</v>
      </c>
      <c r="G4" s="22">
        <v>57</v>
      </c>
      <c r="H4" s="22">
        <v>40</v>
      </c>
      <c r="I4" s="22">
        <v>35</v>
      </c>
      <c r="J4" s="22">
        <v>59</v>
      </c>
      <c r="K4" s="22">
        <v>52</v>
      </c>
      <c r="L4" s="22">
        <v>33</v>
      </c>
      <c r="M4" s="22">
        <v>63</v>
      </c>
      <c r="N4" s="22">
        <v>63</v>
      </c>
      <c r="O4" s="22">
        <v>45</v>
      </c>
      <c r="P4" s="22">
        <v>23</v>
      </c>
      <c r="Q4" s="22">
        <v>11</v>
      </c>
      <c r="R4" s="22">
        <v>25</v>
      </c>
      <c r="S4" s="22">
        <v>34</v>
      </c>
      <c r="T4" s="22">
        <v>60</v>
      </c>
      <c r="U4" s="22">
        <v>63</v>
      </c>
      <c r="V4" s="22">
        <v>62</v>
      </c>
      <c r="W4" s="22">
        <v>59</v>
      </c>
      <c r="X4" s="22">
        <v>60</v>
      </c>
      <c r="Y4" s="22">
        <v>48</v>
      </c>
      <c r="Z4" s="22">
        <v>16</v>
      </c>
      <c r="AA4" s="22">
        <v>11</v>
      </c>
      <c r="AB4" s="22">
        <v>16</v>
      </c>
      <c r="AC4" s="22">
        <v>20</v>
      </c>
      <c r="AD4" s="22">
        <v>6</v>
      </c>
      <c r="AE4" s="22">
        <v>13</v>
      </c>
      <c r="AF4" s="22">
        <v>11</v>
      </c>
      <c r="AG4" s="22"/>
      <c r="AI4" s="15">
        <f>SUM(C4:AG4)</f>
        <v>1177</v>
      </c>
      <c r="AJ4" s="6">
        <f>AVERAGE(C4:AG4)</f>
        <v>39.233333333333334</v>
      </c>
      <c r="AK4" s="17"/>
    </row>
    <row r="5" spans="1:40" x14ac:dyDescent="0.25">
      <c r="A5" s="2" t="s">
        <v>12</v>
      </c>
      <c r="B5" s="16">
        <f t="shared" ref="B5:AF5" si="0">$A6+B6</f>
        <v>134417</v>
      </c>
      <c r="C5" s="16">
        <f t="shared" si="0"/>
        <v>134468</v>
      </c>
      <c r="D5" s="16">
        <f t="shared" si="0"/>
        <v>134516</v>
      </c>
      <c r="E5" s="16">
        <f t="shared" si="0"/>
        <v>134547</v>
      </c>
      <c r="F5" s="16">
        <f t="shared" si="0"/>
        <v>134609</v>
      </c>
      <c r="G5" s="16">
        <f t="shared" si="0"/>
        <v>134666</v>
      </c>
      <c r="H5" s="16">
        <f t="shared" si="0"/>
        <v>134707</v>
      </c>
      <c r="I5" s="16">
        <f t="shared" si="0"/>
        <v>134741</v>
      </c>
      <c r="J5" s="16">
        <f t="shared" si="0"/>
        <v>134800</v>
      </c>
      <c r="K5" s="16">
        <f t="shared" si="0"/>
        <v>134852</v>
      </c>
      <c r="L5" s="16">
        <f t="shared" si="0"/>
        <v>134885</v>
      </c>
      <c r="M5" s="16">
        <f t="shared" si="0"/>
        <v>134948</v>
      </c>
      <c r="N5" s="16">
        <f t="shared" si="0"/>
        <v>135011</v>
      </c>
      <c r="O5" s="16">
        <f t="shared" si="0"/>
        <v>135056</v>
      </c>
      <c r="P5" s="16">
        <f t="shared" si="0"/>
        <v>135079</v>
      </c>
      <c r="Q5" s="16">
        <f t="shared" si="0"/>
        <v>135090</v>
      </c>
      <c r="R5" s="16">
        <f t="shared" si="0"/>
        <v>135115</v>
      </c>
      <c r="S5" s="16">
        <f t="shared" si="0"/>
        <v>135149</v>
      </c>
      <c r="T5" s="16">
        <f t="shared" si="0"/>
        <v>135209</v>
      </c>
      <c r="U5" s="16">
        <f t="shared" si="0"/>
        <v>135272</v>
      </c>
      <c r="V5" s="16">
        <f t="shared" si="0"/>
        <v>135334</v>
      </c>
      <c r="W5" s="16">
        <f t="shared" si="0"/>
        <v>135393</v>
      </c>
      <c r="X5" s="16">
        <f t="shared" si="0"/>
        <v>135453</v>
      </c>
      <c r="Y5" s="16">
        <f t="shared" si="0"/>
        <v>135501</v>
      </c>
      <c r="Z5" s="16">
        <f t="shared" si="0"/>
        <v>135517</v>
      </c>
      <c r="AA5" s="16">
        <f t="shared" si="0"/>
        <v>135528</v>
      </c>
      <c r="AB5" s="16">
        <f t="shared" si="0"/>
        <v>135544</v>
      </c>
      <c r="AC5" s="16">
        <f t="shared" si="0"/>
        <v>135564</v>
      </c>
      <c r="AD5" s="16">
        <f t="shared" si="0"/>
        <v>135570</v>
      </c>
      <c r="AE5" s="16">
        <f t="shared" si="0"/>
        <v>135583</v>
      </c>
      <c r="AF5" s="16">
        <f t="shared" si="0"/>
        <v>135594</v>
      </c>
      <c r="AG5" s="16"/>
      <c r="AI5" s="16">
        <f>MAX(C5:AG5)-B5</f>
        <v>1177</v>
      </c>
    </row>
    <row r="6" spans="1:40" s="15" customFormat="1" x14ac:dyDescent="0.25">
      <c r="A6" s="2">
        <v>46549</v>
      </c>
      <c r="B6">
        <v>87868</v>
      </c>
      <c r="C6">
        <v>87919</v>
      </c>
      <c r="D6">
        <v>87967</v>
      </c>
      <c r="E6">
        <v>87998</v>
      </c>
      <c r="F6">
        <v>88060</v>
      </c>
      <c r="G6">
        <v>88117</v>
      </c>
      <c r="H6">
        <v>88158</v>
      </c>
      <c r="I6">
        <v>88192</v>
      </c>
      <c r="J6">
        <v>88251</v>
      </c>
      <c r="K6">
        <v>88303</v>
      </c>
      <c r="L6">
        <v>88336</v>
      </c>
      <c r="M6">
        <v>88399</v>
      </c>
      <c r="N6">
        <v>88462</v>
      </c>
      <c r="O6">
        <v>88507</v>
      </c>
      <c r="P6">
        <v>88530</v>
      </c>
      <c r="Q6">
        <v>88541</v>
      </c>
      <c r="R6">
        <v>88566</v>
      </c>
      <c r="S6">
        <v>88600</v>
      </c>
      <c r="T6">
        <v>88660</v>
      </c>
      <c r="U6">
        <v>88723</v>
      </c>
      <c r="V6">
        <v>88785</v>
      </c>
      <c r="W6">
        <v>88844</v>
      </c>
      <c r="X6">
        <v>88904</v>
      </c>
      <c r="Y6">
        <v>88952</v>
      </c>
      <c r="Z6">
        <v>88968</v>
      </c>
      <c r="AA6">
        <v>88979</v>
      </c>
      <c r="AB6">
        <v>88995</v>
      </c>
      <c r="AC6">
        <v>89015</v>
      </c>
      <c r="AD6">
        <v>89021</v>
      </c>
      <c r="AE6">
        <v>89034</v>
      </c>
      <c r="AF6">
        <v>89045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54.854999999999997</v>
      </c>
      <c r="C8" s="11">
        <f t="shared" ref="C8:D8" si="2">C4*(1+$A$9)</f>
        <v>52.784999999999997</v>
      </c>
      <c r="D8" s="11">
        <f t="shared" si="2"/>
        <v>49.679999999999993</v>
      </c>
      <c r="E8" s="11">
        <f t="shared" ref="E8:F8" si="3">E4*(1+$A$9)</f>
        <v>32.085000000000001</v>
      </c>
      <c r="F8" s="11">
        <f t="shared" si="3"/>
        <v>64.17</v>
      </c>
      <c r="G8" s="11">
        <f t="shared" ref="G8:H8" si="4">G4*(1+$A$9)</f>
        <v>58.994999999999997</v>
      </c>
      <c r="H8" s="11">
        <f t="shared" si="4"/>
        <v>41.4</v>
      </c>
      <c r="I8" s="11">
        <f t="shared" ref="I8:J8" si="5">I4*(1+$A$9)</f>
        <v>36.224999999999994</v>
      </c>
      <c r="J8" s="11">
        <f t="shared" si="5"/>
        <v>61.064999999999998</v>
      </c>
      <c r="K8" s="11">
        <f t="shared" ref="K8:L8" si="6">K4*(1+$A$9)</f>
        <v>53.819999999999993</v>
      </c>
      <c r="L8" s="11">
        <f t="shared" si="6"/>
        <v>34.154999999999994</v>
      </c>
      <c r="M8" s="11">
        <f t="shared" ref="M8:N8" si="7">M4*(1+$A$9)</f>
        <v>65.204999999999998</v>
      </c>
      <c r="N8" s="11">
        <f t="shared" si="7"/>
        <v>65.204999999999998</v>
      </c>
      <c r="O8" s="11">
        <f t="shared" ref="O8:P8" si="8">O4*(1+$A$9)</f>
        <v>46.574999999999996</v>
      </c>
      <c r="P8" s="11">
        <f t="shared" si="8"/>
        <v>23.805</v>
      </c>
      <c r="Q8" s="11">
        <f t="shared" ref="Q8:R8" si="9">Q4*(1+$A$9)</f>
        <v>11.385</v>
      </c>
      <c r="R8" s="11">
        <f t="shared" si="9"/>
        <v>25.874999999999996</v>
      </c>
      <c r="S8" s="11">
        <f t="shared" ref="S8:T8" si="10">S4*(1+$A$9)</f>
        <v>35.19</v>
      </c>
      <c r="T8" s="11">
        <f t="shared" si="10"/>
        <v>62.099999999999994</v>
      </c>
      <c r="U8" s="11">
        <f t="shared" ref="U8:V8" si="11">U4*(1+$A$9)</f>
        <v>65.204999999999998</v>
      </c>
      <c r="V8" s="11">
        <f t="shared" si="11"/>
        <v>64.17</v>
      </c>
      <c r="W8" s="11">
        <f t="shared" ref="W8:X8" si="12">W4*(1+$A$9)</f>
        <v>61.064999999999998</v>
      </c>
      <c r="X8" s="11">
        <f t="shared" si="12"/>
        <v>62.099999999999994</v>
      </c>
      <c r="Y8" s="11">
        <f t="shared" ref="Y8:Z8" si="13">Y4*(1+$A$9)</f>
        <v>49.679999999999993</v>
      </c>
      <c r="Z8" s="11">
        <f t="shared" si="13"/>
        <v>16.559999999999999</v>
      </c>
      <c r="AA8" s="11">
        <f t="shared" ref="AA8:AB8" si="14">AA4*(1+$A$9)</f>
        <v>11.385</v>
      </c>
      <c r="AB8" s="11">
        <f t="shared" si="14"/>
        <v>16.559999999999999</v>
      </c>
      <c r="AC8" s="11">
        <f t="shared" ref="AC8:AD8" si="15">AC4*(1+$A$9)</f>
        <v>20.7</v>
      </c>
      <c r="AD8" s="11">
        <f t="shared" si="15"/>
        <v>6.2099999999999991</v>
      </c>
      <c r="AE8" s="11">
        <f t="shared" ref="AE8:AF8" si="16">AE4*(1+$A$9)</f>
        <v>13.454999999999998</v>
      </c>
      <c r="AF8" s="11">
        <f t="shared" si="16"/>
        <v>11.385</v>
      </c>
      <c r="AG8" s="11"/>
      <c r="AI8" s="15">
        <f>SUM(C8:AG8)</f>
        <v>1218.1949999999997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D4 F4 K4:AG4 H4:I4">
    <cfRule type="colorScale" priority="6">
      <colorScale>
        <cfvo type="num" val="0"/>
        <cfvo type="max"/>
        <color theme="0"/>
        <color rgb="FF00B050"/>
      </colorScale>
    </cfRule>
  </conditionalFormatting>
  <conditionalFormatting sqref="E4">
    <cfRule type="colorScale" priority="5">
      <colorScale>
        <cfvo type="num" val="0"/>
        <cfvo type="max"/>
        <color theme="0"/>
        <color rgb="FF00B050"/>
      </colorScale>
    </cfRule>
  </conditionalFormatting>
  <conditionalFormatting sqref="J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G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8.24</v>
      </c>
      <c r="C3" s="11">
        <v>1.42</v>
      </c>
      <c r="D3" s="11">
        <v>12.5</v>
      </c>
      <c r="E3" s="11">
        <v>12.8</v>
      </c>
      <c r="F3" s="11">
        <v>8.6999999999999993</v>
      </c>
      <c r="G3" s="11">
        <v>8.48</v>
      </c>
      <c r="H3" s="11">
        <v>8.0500000000000007</v>
      </c>
      <c r="I3" s="11">
        <v>10.9</v>
      </c>
      <c r="J3" s="11">
        <v>3.65</v>
      </c>
      <c r="K3" s="11">
        <v>8.35</v>
      </c>
      <c r="L3" s="11">
        <v>11.4</v>
      </c>
      <c r="M3" s="11">
        <v>8.6199999999999992</v>
      </c>
      <c r="N3" s="11">
        <v>9.4</v>
      </c>
      <c r="O3" s="11">
        <v>7.06</v>
      </c>
      <c r="P3" s="11">
        <v>6.54</v>
      </c>
      <c r="Q3" s="11">
        <v>10.6</v>
      </c>
      <c r="R3" s="11">
        <v>10.1</v>
      </c>
      <c r="S3" s="11">
        <v>7.85</v>
      </c>
      <c r="T3" s="11">
        <v>7.67</v>
      </c>
      <c r="U3" s="11">
        <v>7.78</v>
      </c>
      <c r="V3" s="11">
        <v>6</v>
      </c>
      <c r="W3" s="11">
        <v>3.28</v>
      </c>
      <c r="X3" s="11">
        <v>8.31</v>
      </c>
      <c r="Y3" s="11">
        <v>8.25</v>
      </c>
      <c r="Z3" s="11">
        <v>1.74</v>
      </c>
      <c r="AA3" s="11">
        <v>7.65</v>
      </c>
      <c r="AB3" s="11">
        <v>7.4</v>
      </c>
      <c r="AC3" s="11">
        <v>7.25</v>
      </c>
      <c r="AD3" s="11">
        <v>7.7</v>
      </c>
      <c r="AE3" s="11">
        <v>6.93</v>
      </c>
      <c r="AF3" s="11">
        <v>9.2899999999999991</v>
      </c>
      <c r="AG3" s="11">
        <v>8.83</v>
      </c>
      <c r="AH3" s="11"/>
      <c r="AI3" s="11"/>
      <c r="AM3" s="5"/>
    </row>
    <row r="4" spans="1:40" s="4" customFormat="1" x14ac:dyDescent="0.25">
      <c r="A4" s="3" t="s">
        <v>7</v>
      </c>
      <c r="B4" s="22">
        <v>11</v>
      </c>
      <c r="C4" s="22">
        <v>4</v>
      </c>
      <c r="D4" s="22">
        <v>32</v>
      </c>
      <c r="E4" s="22">
        <v>32</v>
      </c>
      <c r="F4" s="22">
        <v>46</v>
      </c>
      <c r="G4" s="22">
        <v>54</v>
      </c>
      <c r="H4" s="22">
        <v>48</v>
      </c>
      <c r="I4" s="22">
        <v>30</v>
      </c>
      <c r="J4" s="22">
        <v>9</v>
      </c>
      <c r="K4" s="22">
        <v>20</v>
      </c>
      <c r="L4" s="22">
        <v>32</v>
      </c>
      <c r="M4" s="22">
        <v>35</v>
      </c>
      <c r="N4" s="22">
        <v>27</v>
      </c>
      <c r="O4" s="22">
        <v>11</v>
      </c>
      <c r="P4" s="22">
        <v>14</v>
      </c>
      <c r="Q4" s="22">
        <v>24</v>
      </c>
      <c r="R4" s="22">
        <v>37</v>
      </c>
      <c r="S4" s="22">
        <v>44</v>
      </c>
      <c r="T4" s="22">
        <v>43</v>
      </c>
      <c r="U4" s="22">
        <v>41</v>
      </c>
      <c r="V4" s="22">
        <v>10</v>
      </c>
      <c r="W4" s="22">
        <v>4</v>
      </c>
      <c r="X4" s="22">
        <v>41</v>
      </c>
      <c r="Y4" s="22">
        <v>25</v>
      </c>
      <c r="Z4" s="22">
        <v>2</v>
      </c>
      <c r="AA4" s="22">
        <v>37</v>
      </c>
      <c r="AB4" s="22">
        <v>36</v>
      </c>
      <c r="AC4" s="22">
        <v>38</v>
      </c>
      <c r="AD4" s="22">
        <v>26</v>
      </c>
      <c r="AE4" s="22">
        <v>29</v>
      </c>
      <c r="AF4" s="22">
        <v>25</v>
      </c>
      <c r="AG4" s="22">
        <v>28</v>
      </c>
      <c r="AI4" s="15">
        <f>SUM(C4:AG4)</f>
        <v>884</v>
      </c>
      <c r="AJ4" s="6">
        <f>AVERAGE(C4:AG4)</f>
        <v>28.516129032258064</v>
      </c>
      <c r="AK4" s="17"/>
    </row>
    <row r="5" spans="1:40" x14ac:dyDescent="0.25">
      <c r="A5" s="2" t="s">
        <v>12</v>
      </c>
      <c r="B5" s="16">
        <f t="shared" ref="B5:AG5" si="0">$A6+B6</f>
        <v>135594</v>
      </c>
      <c r="C5" s="16">
        <f t="shared" si="0"/>
        <v>135598</v>
      </c>
      <c r="D5" s="16">
        <f t="shared" si="0"/>
        <v>135630</v>
      </c>
      <c r="E5" s="16">
        <f t="shared" si="0"/>
        <v>135662</v>
      </c>
      <c r="F5" s="16">
        <f t="shared" si="0"/>
        <v>135708</v>
      </c>
      <c r="G5" s="16">
        <f t="shared" si="0"/>
        <v>135762</v>
      </c>
      <c r="H5" s="16">
        <f t="shared" si="0"/>
        <v>135810</v>
      </c>
      <c r="I5" s="16">
        <f t="shared" si="0"/>
        <v>135840</v>
      </c>
      <c r="J5" s="16">
        <f t="shared" si="0"/>
        <v>135849</v>
      </c>
      <c r="K5" s="16">
        <f t="shared" si="0"/>
        <v>135869</v>
      </c>
      <c r="L5" s="16">
        <f t="shared" si="0"/>
        <v>135901</v>
      </c>
      <c r="M5" s="16">
        <f t="shared" si="0"/>
        <v>135936</v>
      </c>
      <c r="N5" s="16">
        <f t="shared" si="0"/>
        <v>135963</v>
      </c>
      <c r="O5" s="16">
        <f t="shared" si="0"/>
        <v>135974</v>
      </c>
      <c r="P5" s="16">
        <f t="shared" si="0"/>
        <v>135988</v>
      </c>
      <c r="Q5" s="16">
        <f t="shared" si="0"/>
        <v>136012</v>
      </c>
      <c r="R5" s="16">
        <f t="shared" si="0"/>
        <v>136049</v>
      </c>
      <c r="S5" s="16">
        <f t="shared" si="0"/>
        <v>136093</v>
      </c>
      <c r="T5" s="16">
        <f t="shared" si="0"/>
        <v>136136</v>
      </c>
      <c r="U5" s="16">
        <f t="shared" si="0"/>
        <v>136177</v>
      </c>
      <c r="V5" s="16">
        <f t="shared" si="0"/>
        <v>136187</v>
      </c>
      <c r="W5" s="16">
        <f t="shared" si="0"/>
        <v>136191</v>
      </c>
      <c r="X5" s="16">
        <f t="shared" si="0"/>
        <v>136232</v>
      </c>
      <c r="Y5" s="16">
        <f t="shared" si="0"/>
        <v>136257</v>
      </c>
      <c r="Z5" s="16">
        <f t="shared" si="0"/>
        <v>136259</v>
      </c>
      <c r="AA5" s="16">
        <f t="shared" si="0"/>
        <v>136296</v>
      </c>
      <c r="AB5" s="16">
        <f t="shared" si="0"/>
        <v>136332</v>
      </c>
      <c r="AC5" s="16">
        <f t="shared" si="0"/>
        <v>136370</v>
      </c>
      <c r="AD5" s="16">
        <f t="shared" si="0"/>
        <v>136396</v>
      </c>
      <c r="AE5" s="16">
        <f t="shared" si="0"/>
        <v>136425</v>
      </c>
      <c r="AF5" s="16">
        <f t="shared" si="0"/>
        <v>136450</v>
      </c>
      <c r="AG5" s="16">
        <f t="shared" si="0"/>
        <v>136478</v>
      </c>
      <c r="AI5" s="16">
        <f>MAX(C5:AG5)-B5</f>
        <v>884</v>
      </c>
    </row>
    <row r="6" spans="1:40" s="15" customFormat="1" x14ac:dyDescent="0.25">
      <c r="A6" s="2">
        <v>46549</v>
      </c>
      <c r="B6">
        <v>89045</v>
      </c>
      <c r="C6">
        <v>89049</v>
      </c>
      <c r="D6">
        <v>89081</v>
      </c>
      <c r="E6">
        <v>89113</v>
      </c>
      <c r="F6">
        <v>89159</v>
      </c>
      <c r="G6">
        <v>89213</v>
      </c>
      <c r="H6">
        <v>89261</v>
      </c>
      <c r="I6">
        <v>89291</v>
      </c>
      <c r="J6">
        <v>89300</v>
      </c>
      <c r="K6">
        <v>89320</v>
      </c>
      <c r="L6">
        <v>89352</v>
      </c>
      <c r="M6">
        <v>89387</v>
      </c>
      <c r="N6">
        <v>89414</v>
      </c>
      <c r="O6">
        <v>89425</v>
      </c>
      <c r="P6">
        <v>89439</v>
      </c>
      <c r="Q6">
        <v>89463</v>
      </c>
      <c r="R6">
        <v>89500</v>
      </c>
      <c r="S6">
        <v>89544</v>
      </c>
      <c r="T6">
        <v>89587</v>
      </c>
      <c r="U6">
        <v>89628</v>
      </c>
      <c r="V6">
        <v>89638</v>
      </c>
      <c r="W6">
        <v>89642</v>
      </c>
      <c r="X6">
        <v>89683</v>
      </c>
      <c r="Y6">
        <v>89708</v>
      </c>
      <c r="Z6">
        <v>89710</v>
      </c>
      <c r="AA6">
        <v>89747</v>
      </c>
      <c r="AB6">
        <v>89783</v>
      </c>
      <c r="AC6">
        <v>89821</v>
      </c>
      <c r="AD6">
        <v>89847</v>
      </c>
      <c r="AE6">
        <v>89876</v>
      </c>
      <c r="AF6">
        <v>89901</v>
      </c>
      <c r="AG6">
        <v>89929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:C8" si="1">B4*(1+$A$9)</f>
        <v>11.385</v>
      </c>
      <c r="C8" s="11">
        <f t="shared" si="1"/>
        <v>4.1399999999999997</v>
      </c>
      <c r="D8" s="11">
        <f t="shared" ref="D8:E8" si="2">D4*(1+$A$9)</f>
        <v>33.119999999999997</v>
      </c>
      <c r="E8" s="11">
        <f t="shared" si="2"/>
        <v>33.119999999999997</v>
      </c>
      <c r="F8" s="11">
        <f t="shared" ref="F8:G8" si="3">F4*(1+$A$9)</f>
        <v>47.61</v>
      </c>
      <c r="G8" s="11">
        <f t="shared" si="3"/>
        <v>55.889999999999993</v>
      </c>
      <c r="H8" s="11">
        <f t="shared" ref="H8:I8" si="4">H4*(1+$A$9)</f>
        <v>49.679999999999993</v>
      </c>
      <c r="I8" s="11">
        <f t="shared" si="4"/>
        <v>31.049999999999997</v>
      </c>
      <c r="J8" s="11">
        <f t="shared" ref="J8:K8" si="5">J4*(1+$A$9)</f>
        <v>9.3149999999999995</v>
      </c>
      <c r="K8" s="11">
        <f t="shared" si="5"/>
        <v>20.7</v>
      </c>
      <c r="L8" s="11">
        <f t="shared" ref="L8:M8" si="6">L4*(1+$A$9)</f>
        <v>33.119999999999997</v>
      </c>
      <c r="M8" s="11">
        <f t="shared" si="6"/>
        <v>36.224999999999994</v>
      </c>
      <c r="N8" s="11">
        <f t="shared" ref="N8:O8" si="7">N4*(1+$A$9)</f>
        <v>27.944999999999997</v>
      </c>
      <c r="O8" s="11">
        <f t="shared" si="7"/>
        <v>11.385</v>
      </c>
      <c r="P8" s="11">
        <f t="shared" ref="P8:Q8" si="8">P4*(1+$A$9)</f>
        <v>14.489999999999998</v>
      </c>
      <c r="Q8" s="11">
        <f t="shared" si="8"/>
        <v>24.839999999999996</v>
      </c>
      <c r="R8" s="11">
        <f t="shared" ref="R8:S8" si="9">R4*(1+$A$9)</f>
        <v>38.294999999999995</v>
      </c>
      <c r="S8" s="11">
        <f t="shared" si="9"/>
        <v>45.54</v>
      </c>
      <c r="T8" s="11">
        <f t="shared" ref="T8:U8" si="10">T4*(1+$A$9)</f>
        <v>44.504999999999995</v>
      </c>
      <c r="U8" s="11">
        <f t="shared" si="10"/>
        <v>42.434999999999995</v>
      </c>
      <c r="V8" s="11">
        <f t="shared" ref="V8:W8" si="11">V4*(1+$A$9)</f>
        <v>10.35</v>
      </c>
      <c r="W8" s="11">
        <f t="shared" si="11"/>
        <v>4.1399999999999997</v>
      </c>
      <c r="X8" s="11">
        <f t="shared" ref="X8:Y8" si="12">X4*(1+$A$9)</f>
        <v>42.434999999999995</v>
      </c>
      <c r="Y8" s="11">
        <f t="shared" si="12"/>
        <v>25.874999999999996</v>
      </c>
      <c r="Z8" s="11">
        <f t="shared" ref="Z8:AA8" si="13">Z4*(1+$A$9)</f>
        <v>2.0699999999999998</v>
      </c>
      <c r="AA8" s="11">
        <f t="shared" si="13"/>
        <v>38.294999999999995</v>
      </c>
      <c r="AB8" s="11">
        <f t="shared" ref="AB8:AC8" si="14">AB4*(1+$A$9)</f>
        <v>37.26</v>
      </c>
      <c r="AC8" s="11">
        <f t="shared" si="14"/>
        <v>39.33</v>
      </c>
      <c r="AD8" s="11">
        <f t="shared" ref="AD8:AE8" si="15">AD4*(1+$A$9)</f>
        <v>26.909999999999997</v>
      </c>
      <c r="AE8" s="11">
        <f t="shared" si="15"/>
        <v>30.014999999999997</v>
      </c>
      <c r="AF8" s="11">
        <f t="shared" ref="AF8:AG8" si="16">AF4*(1+$A$9)</f>
        <v>25.874999999999996</v>
      </c>
      <c r="AG8" s="11">
        <f t="shared" si="16"/>
        <v>28.979999999999997</v>
      </c>
      <c r="AI8" s="15">
        <f>SUM(C8:AG8)</f>
        <v>914.93999999999994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D4 F4 K4:S4 H4:I4 U4:AG4">
    <cfRule type="colorScale" priority="7">
      <colorScale>
        <cfvo type="num" val="0"/>
        <cfvo type="max"/>
        <color theme="0"/>
        <color rgb="FF00B050"/>
      </colorScale>
    </cfRule>
  </conditionalFormatting>
  <conditionalFormatting sqref="E4">
    <cfRule type="colorScale" priority="6">
      <colorScale>
        <cfvo type="num" val="0"/>
        <cfvo type="max"/>
        <color theme="0"/>
        <color rgb="FF00B050"/>
      </colorScale>
    </cfRule>
  </conditionalFormatting>
  <conditionalFormatting sqref="J4">
    <cfRule type="colorScale" priority="5">
      <colorScale>
        <cfvo type="num" val="0"/>
        <cfvo type="max"/>
        <color theme="0"/>
        <color rgb="FF00B050"/>
      </colorScale>
    </cfRule>
  </conditionalFormatting>
  <conditionalFormatting sqref="G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T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8.83</v>
      </c>
      <c r="C3" s="11">
        <v>7.99</v>
      </c>
      <c r="D3" s="11">
        <v>5.6</v>
      </c>
      <c r="E3" s="11">
        <v>4.88</v>
      </c>
      <c r="F3" s="11">
        <v>8.11</v>
      </c>
      <c r="G3" s="11">
        <v>9.81</v>
      </c>
      <c r="H3" s="11">
        <v>8.2799999999999994</v>
      </c>
      <c r="I3" s="11">
        <v>7.77</v>
      </c>
      <c r="J3" s="11">
        <v>9.11</v>
      </c>
      <c r="K3" s="11">
        <v>1.01</v>
      </c>
      <c r="L3" s="11">
        <v>9.02</v>
      </c>
      <c r="M3" s="11">
        <v>7.57</v>
      </c>
      <c r="N3" s="11">
        <v>2.48</v>
      </c>
      <c r="O3" s="11">
        <v>1.17</v>
      </c>
      <c r="P3" s="11">
        <v>0.82799999999999996</v>
      </c>
      <c r="Q3" s="11">
        <v>2.0299999999999998</v>
      </c>
      <c r="R3" s="11">
        <v>8.51</v>
      </c>
      <c r="S3" s="11">
        <v>7.91</v>
      </c>
      <c r="T3" s="11">
        <v>6.4</v>
      </c>
      <c r="U3" s="11">
        <v>6.7</v>
      </c>
      <c r="V3" s="11">
        <v>7.38</v>
      </c>
      <c r="W3" s="11">
        <v>6.47</v>
      </c>
      <c r="X3" s="11">
        <v>5.2</v>
      </c>
      <c r="Y3" s="11">
        <v>6.9</v>
      </c>
      <c r="Z3" s="11">
        <v>4.7300000000000004</v>
      </c>
      <c r="AA3" s="11">
        <v>1.93</v>
      </c>
      <c r="AC3" s="11"/>
      <c r="AD3" s="11"/>
      <c r="AE3" s="11"/>
      <c r="AF3" s="11">
        <v>1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28</v>
      </c>
      <c r="C4" s="22">
        <v>15</v>
      </c>
      <c r="D4" s="22">
        <v>13</v>
      </c>
      <c r="E4" s="22">
        <v>11</v>
      </c>
      <c r="F4" s="22">
        <v>11</v>
      </c>
      <c r="G4" s="22">
        <v>13</v>
      </c>
      <c r="H4" s="22">
        <v>23</v>
      </c>
      <c r="I4" s="22">
        <v>33</v>
      </c>
      <c r="J4" s="22">
        <v>26</v>
      </c>
      <c r="K4" s="22">
        <v>2</v>
      </c>
      <c r="L4" s="22">
        <v>30</v>
      </c>
      <c r="M4" s="22">
        <v>26</v>
      </c>
      <c r="N4" s="22">
        <v>8</v>
      </c>
      <c r="O4" s="22">
        <v>3</v>
      </c>
      <c r="P4" s="22">
        <v>2</v>
      </c>
      <c r="Q4" s="22">
        <v>4</v>
      </c>
      <c r="R4" s="22">
        <v>20</v>
      </c>
      <c r="S4" s="22">
        <v>17</v>
      </c>
      <c r="T4" s="22">
        <v>13</v>
      </c>
      <c r="U4" s="22">
        <v>24</v>
      </c>
      <c r="V4" s="22">
        <v>21</v>
      </c>
      <c r="W4" s="22">
        <v>12</v>
      </c>
      <c r="X4" s="22">
        <v>12</v>
      </c>
      <c r="Y4" s="22">
        <v>21</v>
      </c>
      <c r="Z4" s="22">
        <v>6</v>
      </c>
      <c r="AA4" s="22">
        <v>4</v>
      </c>
      <c r="AB4" s="4">
        <v>10.5</v>
      </c>
      <c r="AC4" s="4">
        <v>10.5</v>
      </c>
      <c r="AD4" s="4">
        <v>10.5</v>
      </c>
      <c r="AE4" s="4">
        <v>10.5</v>
      </c>
      <c r="AF4" s="22">
        <v>1</v>
      </c>
      <c r="AG4" s="22"/>
      <c r="AI4" s="15">
        <f>SUM(C4:AG4)</f>
        <v>413</v>
      </c>
      <c r="AJ4" s="6">
        <f>AVERAGE(C4:AG4)</f>
        <v>13.766666666666667</v>
      </c>
      <c r="AK4" s="17"/>
    </row>
    <row r="5" spans="1:40" x14ac:dyDescent="0.25">
      <c r="A5" s="2" t="s">
        <v>12</v>
      </c>
      <c r="B5" s="16">
        <f t="shared" ref="B5:AA5" si="0">$A6+B6</f>
        <v>136478</v>
      </c>
      <c r="C5" s="16">
        <f t="shared" si="0"/>
        <v>136493</v>
      </c>
      <c r="D5" s="16">
        <f t="shared" si="0"/>
        <v>136506</v>
      </c>
      <c r="E5" s="16">
        <f t="shared" si="0"/>
        <v>136517</v>
      </c>
      <c r="F5" s="16">
        <f t="shared" si="0"/>
        <v>136528</v>
      </c>
      <c r="G5" s="16">
        <f t="shared" si="0"/>
        <v>136541</v>
      </c>
      <c r="H5" s="16">
        <f t="shared" si="0"/>
        <v>136564</v>
      </c>
      <c r="I5" s="16">
        <f t="shared" si="0"/>
        <v>136597</v>
      </c>
      <c r="J5" s="16">
        <f t="shared" si="0"/>
        <v>136623</v>
      </c>
      <c r="K5" s="16">
        <f t="shared" si="0"/>
        <v>136625</v>
      </c>
      <c r="L5" s="16">
        <f t="shared" si="0"/>
        <v>136655</v>
      </c>
      <c r="M5" s="16">
        <f t="shared" si="0"/>
        <v>136681</v>
      </c>
      <c r="N5" s="16">
        <f t="shared" si="0"/>
        <v>136689</v>
      </c>
      <c r="O5" s="16">
        <f t="shared" si="0"/>
        <v>136692</v>
      </c>
      <c r="P5" s="16">
        <f t="shared" si="0"/>
        <v>136694</v>
      </c>
      <c r="Q5" s="16">
        <f t="shared" si="0"/>
        <v>136698</v>
      </c>
      <c r="R5" s="16">
        <f t="shared" si="0"/>
        <v>136718</v>
      </c>
      <c r="S5" s="16">
        <f t="shared" si="0"/>
        <v>136735</v>
      </c>
      <c r="T5" s="16">
        <f t="shared" si="0"/>
        <v>136748</v>
      </c>
      <c r="U5" s="16">
        <f t="shared" si="0"/>
        <v>136772</v>
      </c>
      <c r="V5" s="16">
        <f t="shared" si="0"/>
        <v>136793</v>
      </c>
      <c r="W5" s="16">
        <f t="shared" si="0"/>
        <v>136805</v>
      </c>
      <c r="X5" s="16">
        <f t="shared" si="0"/>
        <v>136817</v>
      </c>
      <c r="Y5" s="16">
        <f t="shared" si="0"/>
        <v>136838</v>
      </c>
      <c r="Z5" s="16">
        <f t="shared" si="0"/>
        <v>136844</v>
      </c>
      <c r="AA5" s="16">
        <f t="shared" si="0"/>
        <v>136848</v>
      </c>
      <c r="AC5" s="16"/>
      <c r="AD5" s="16"/>
      <c r="AE5" s="16"/>
      <c r="AF5" s="16">
        <f>$A6+AF6</f>
        <v>136891</v>
      </c>
      <c r="AG5" s="16"/>
      <c r="AI5" s="16">
        <f>MAX(C5:AG5)-B5</f>
        <v>413</v>
      </c>
    </row>
    <row r="6" spans="1:40" s="15" customFormat="1" x14ac:dyDescent="0.25">
      <c r="A6" s="2">
        <v>46549</v>
      </c>
      <c r="B6">
        <v>89929</v>
      </c>
      <c r="C6">
        <v>89944</v>
      </c>
      <c r="D6">
        <v>89957</v>
      </c>
      <c r="E6">
        <v>89968</v>
      </c>
      <c r="F6">
        <v>89979</v>
      </c>
      <c r="G6">
        <v>89992</v>
      </c>
      <c r="H6">
        <v>90015</v>
      </c>
      <c r="I6">
        <v>90048</v>
      </c>
      <c r="J6">
        <v>90074</v>
      </c>
      <c r="K6">
        <v>90076</v>
      </c>
      <c r="L6">
        <v>90106</v>
      </c>
      <c r="M6">
        <v>90132</v>
      </c>
      <c r="N6">
        <v>90140</v>
      </c>
      <c r="O6">
        <v>90143</v>
      </c>
      <c r="P6">
        <v>90145</v>
      </c>
      <c r="Q6">
        <v>90149</v>
      </c>
      <c r="R6">
        <v>90169</v>
      </c>
      <c r="S6">
        <v>90186</v>
      </c>
      <c r="T6">
        <v>90199</v>
      </c>
      <c r="U6">
        <v>90223</v>
      </c>
      <c r="V6">
        <v>90244</v>
      </c>
      <c r="W6">
        <v>90256</v>
      </c>
      <c r="X6">
        <v>90268</v>
      </c>
      <c r="Y6">
        <v>90289</v>
      </c>
      <c r="Z6">
        <v>90295</v>
      </c>
      <c r="AA6">
        <v>90299</v>
      </c>
      <c r="AC6"/>
      <c r="AD6"/>
      <c r="AE6"/>
      <c r="AF6">
        <v>90342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28.979999999999997</v>
      </c>
      <c r="C8" s="11">
        <f t="shared" ref="C8:D8" si="2">C4*(1+$A$9)</f>
        <v>15.524999999999999</v>
      </c>
      <c r="D8" s="11">
        <f t="shared" si="2"/>
        <v>13.454999999999998</v>
      </c>
      <c r="E8" s="11">
        <f t="shared" ref="E8:F8" si="3">E4*(1+$A$9)</f>
        <v>11.385</v>
      </c>
      <c r="F8" s="11">
        <f t="shared" si="3"/>
        <v>11.385</v>
      </c>
      <c r="G8" s="11">
        <f t="shared" ref="G8:H8" si="4">G4*(1+$A$9)</f>
        <v>13.454999999999998</v>
      </c>
      <c r="H8" s="11">
        <f t="shared" si="4"/>
        <v>23.805</v>
      </c>
      <c r="I8" s="11">
        <f t="shared" ref="I8:J8" si="5">I4*(1+$A$9)</f>
        <v>34.154999999999994</v>
      </c>
      <c r="J8" s="11">
        <f t="shared" si="5"/>
        <v>26.909999999999997</v>
      </c>
      <c r="K8" s="11">
        <f t="shared" ref="K8:L8" si="6">K4*(1+$A$9)</f>
        <v>2.0699999999999998</v>
      </c>
      <c r="L8" s="11">
        <f t="shared" si="6"/>
        <v>31.049999999999997</v>
      </c>
      <c r="M8" s="11">
        <f t="shared" ref="M8:N8" si="7">M4*(1+$A$9)</f>
        <v>26.909999999999997</v>
      </c>
      <c r="N8" s="11">
        <f t="shared" si="7"/>
        <v>8.2799999999999994</v>
      </c>
      <c r="O8" s="11">
        <f t="shared" ref="O8:P8" si="8">O4*(1+$A$9)</f>
        <v>3.1049999999999995</v>
      </c>
      <c r="P8" s="11">
        <f t="shared" si="8"/>
        <v>2.0699999999999998</v>
      </c>
      <c r="Q8" s="11">
        <f t="shared" ref="Q8:R8" si="9">Q4*(1+$A$9)</f>
        <v>4.1399999999999997</v>
      </c>
      <c r="R8" s="11">
        <f t="shared" si="9"/>
        <v>20.7</v>
      </c>
      <c r="S8" s="11">
        <f t="shared" ref="S8:T8" si="10">S4*(1+$A$9)</f>
        <v>17.594999999999999</v>
      </c>
      <c r="T8" s="11">
        <f t="shared" si="10"/>
        <v>13.454999999999998</v>
      </c>
      <c r="U8" s="11">
        <f t="shared" ref="U8:V8" si="11">U4*(1+$A$9)</f>
        <v>24.839999999999996</v>
      </c>
      <c r="V8" s="11">
        <f t="shared" si="11"/>
        <v>21.734999999999999</v>
      </c>
      <c r="W8" s="11">
        <f t="shared" ref="W8:X8" si="12">W4*(1+$A$9)</f>
        <v>12.419999999999998</v>
      </c>
      <c r="X8" s="11">
        <f t="shared" si="12"/>
        <v>12.419999999999998</v>
      </c>
      <c r="Y8" s="11">
        <f t="shared" ref="Y8:Z8" si="13">Y4*(1+$A$9)</f>
        <v>21.734999999999999</v>
      </c>
      <c r="Z8" s="11">
        <f t="shared" si="13"/>
        <v>6.2099999999999991</v>
      </c>
      <c r="AA8" s="11">
        <f t="shared" ref="AA8:AE8" si="14">AA4*(1+$A$9)</f>
        <v>4.1399999999999997</v>
      </c>
      <c r="AB8" s="11">
        <f t="shared" si="14"/>
        <v>10.8675</v>
      </c>
      <c r="AC8" s="11">
        <f t="shared" si="14"/>
        <v>10.8675</v>
      </c>
      <c r="AD8" s="11">
        <f t="shared" si="14"/>
        <v>10.8675</v>
      </c>
      <c r="AE8" s="11">
        <f t="shared" si="14"/>
        <v>10.8675</v>
      </c>
      <c r="AF8" s="11">
        <f>AF4*(1+$A$9)</f>
        <v>1.0349999999999999</v>
      </c>
      <c r="AG8" s="11"/>
      <c r="AI8" s="15">
        <f>SUM(C8:AG8)</f>
        <v>427.45499999999998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A4 AF4:AG4">
    <cfRule type="colorScale" priority="7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</v>
      </c>
      <c r="C3" s="11">
        <v>0.60599999999999998</v>
      </c>
      <c r="D3" s="11">
        <v>5.21</v>
      </c>
      <c r="E3" s="11">
        <v>0.98099999999999998</v>
      </c>
      <c r="F3" s="11">
        <v>2.38</v>
      </c>
      <c r="G3" s="11">
        <v>4.49</v>
      </c>
      <c r="H3" s="11">
        <v>4.97</v>
      </c>
      <c r="I3" s="11">
        <v>0.91600000000000004</v>
      </c>
      <c r="J3" s="11">
        <v>4.63</v>
      </c>
      <c r="K3" s="11">
        <v>0</v>
      </c>
      <c r="L3" s="11">
        <v>0</v>
      </c>
      <c r="M3" s="11">
        <v>2.25</v>
      </c>
      <c r="N3" s="11">
        <v>3.53</v>
      </c>
      <c r="O3" s="11">
        <v>0.86799999999999999</v>
      </c>
      <c r="P3" s="11">
        <v>2.4900000000000002</v>
      </c>
      <c r="Q3" s="11">
        <v>0.52200000000000002</v>
      </c>
      <c r="R3" s="11">
        <v>0</v>
      </c>
      <c r="S3" s="11">
        <v>0.29099999999999998</v>
      </c>
      <c r="T3" s="11">
        <v>1.21</v>
      </c>
      <c r="U3" s="11">
        <v>3.04</v>
      </c>
      <c r="V3" s="11">
        <v>4.21</v>
      </c>
      <c r="W3" s="11">
        <v>0.54600000000000004</v>
      </c>
      <c r="X3" s="11">
        <v>4.8499999999999996</v>
      </c>
      <c r="Y3" s="11">
        <v>0.51400000000000001</v>
      </c>
      <c r="Z3" s="11">
        <v>1.02</v>
      </c>
      <c r="AA3" s="11">
        <v>2.06</v>
      </c>
      <c r="AB3" s="11">
        <v>1.27</v>
      </c>
      <c r="AC3" s="11">
        <v>4.0599999999999996</v>
      </c>
      <c r="AD3" s="11">
        <v>4.8899999999999997</v>
      </c>
      <c r="AE3" s="11">
        <v>4.97</v>
      </c>
      <c r="AF3" s="11">
        <v>1.85</v>
      </c>
      <c r="AG3" s="11">
        <v>2.96</v>
      </c>
      <c r="AH3" s="11"/>
      <c r="AI3" s="11"/>
      <c r="AM3" s="5"/>
    </row>
    <row r="4" spans="1:40" s="4" customFormat="1" x14ac:dyDescent="0.25">
      <c r="A4" s="3" t="s">
        <v>7</v>
      </c>
      <c r="B4" s="22">
        <v>1</v>
      </c>
      <c r="C4" s="22">
        <v>2</v>
      </c>
      <c r="D4" s="22">
        <v>12</v>
      </c>
      <c r="E4" s="22">
        <v>2</v>
      </c>
      <c r="F4" s="22">
        <v>4</v>
      </c>
      <c r="G4" s="22">
        <v>4</v>
      </c>
      <c r="H4" s="22">
        <v>18</v>
      </c>
      <c r="I4" s="22">
        <v>2</v>
      </c>
      <c r="J4" s="22">
        <v>16</v>
      </c>
      <c r="K4" s="22">
        <v>0</v>
      </c>
      <c r="L4" s="22">
        <v>0</v>
      </c>
      <c r="M4" s="22">
        <v>6</v>
      </c>
      <c r="N4" s="22">
        <v>9</v>
      </c>
      <c r="O4" s="22">
        <v>2</v>
      </c>
      <c r="P4" s="22">
        <v>2</v>
      </c>
      <c r="Q4" s="22">
        <v>1</v>
      </c>
      <c r="R4" s="22">
        <v>0</v>
      </c>
      <c r="S4" s="22">
        <v>0</v>
      </c>
      <c r="T4" s="22">
        <v>3</v>
      </c>
      <c r="U4" s="22">
        <v>6</v>
      </c>
      <c r="V4" s="22">
        <v>6</v>
      </c>
      <c r="W4" s="22">
        <v>1</v>
      </c>
      <c r="X4" s="22">
        <v>8</v>
      </c>
      <c r="Y4" s="22">
        <v>0</v>
      </c>
      <c r="Z4" s="22">
        <v>1</v>
      </c>
      <c r="AA4" s="22">
        <v>3</v>
      </c>
      <c r="AB4" s="4">
        <v>2</v>
      </c>
      <c r="AC4" s="4">
        <v>9</v>
      </c>
      <c r="AD4" s="4">
        <v>15</v>
      </c>
      <c r="AE4" s="4">
        <v>5</v>
      </c>
      <c r="AF4" s="22">
        <v>5</v>
      </c>
      <c r="AG4" s="22">
        <v>9</v>
      </c>
      <c r="AI4" s="15">
        <f>SUM(C4:AG4)</f>
        <v>153</v>
      </c>
      <c r="AJ4" s="6">
        <f>AVERAGE(C4:AG4)</f>
        <v>4.935483870967742</v>
      </c>
      <c r="AK4" s="17"/>
    </row>
    <row r="5" spans="1:40" x14ac:dyDescent="0.25">
      <c r="A5" s="2" t="s">
        <v>12</v>
      </c>
      <c r="B5" s="16">
        <f>$A6+B6</f>
        <v>136891</v>
      </c>
      <c r="C5" s="16">
        <f t="shared" ref="C5:AG5" si="0">$A6+C6</f>
        <v>136893</v>
      </c>
      <c r="D5" s="16">
        <f t="shared" si="0"/>
        <v>136905</v>
      </c>
      <c r="E5" s="16">
        <f t="shared" si="0"/>
        <v>136907</v>
      </c>
      <c r="F5" s="16">
        <f t="shared" si="0"/>
        <v>136911</v>
      </c>
      <c r="G5" s="16">
        <f t="shared" si="0"/>
        <v>136915</v>
      </c>
      <c r="H5" s="16">
        <f t="shared" si="0"/>
        <v>136933</v>
      </c>
      <c r="I5" s="16">
        <f t="shared" si="0"/>
        <v>136935</v>
      </c>
      <c r="J5" s="16">
        <f t="shared" si="0"/>
        <v>136951</v>
      </c>
      <c r="K5" s="16">
        <f t="shared" si="0"/>
        <v>136951</v>
      </c>
      <c r="L5" s="16">
        <f t="shared" si="0"/>
        <v>136951</v>
      </c>
      <c r="M5" s="16">
        <f t="shared" si="0"/>
        <v>136957</v>
      </c>
      <c r="N5" s="16">
        <f t="shared" si="0"/>
        <v>136966</v>
      </c>
      <c r="O5" s="16">
        <f t="shared" si="0"/>
        <v>136968</v>
      </c>
      <c r="P5" s="16">
        <f t="shared" si="0"/>
        <v>136970</v>
      </c>
      <c r="Q5" s="16">
        <f t="shared" si="0"/>
        <v>136971</v>
      </c>
      <c r="R5" s="16">
        <f t="shared" si="0"/>
        <v>136971</v>
      </c>
      <c r="S5" s="16">
        <f t="shared" si="0"/>
        <v>136971</v>
      </c>
      <c r="T5" s="16">
        <f t="shared" si="0"/>
        <v>136974</v>
      </c>
      <c r="U5" s="16">
        <f t="shared" si="0"/>
        <v>136980</v>
      </c>
      <c r="V5" s="16">
        <f t="shared" si="0"/>
        <v>136986</v>
      </c>
      <c r="W5" s="16">
        <f t="shared" si="0"/>
        <v>136987</v>
      </c>
      <c r="X5" s="16">
        <f t="shared" si="0"/>
        <v>136995</v>
      </c>
      <c r="Y5" s="16">
        <f t="shared" si="0"/>
        <v>136995</v>
      </c>
      <c r="Z5" s="16">
        <f t="shared" si="0"/>
        <v>136996</v>
      </c>
      <c r="AA5" s="16">
        <f t="shared" si="0"/>
        <v>136999</v>
      </c>
      <c r="AB5" s="16">
        <f t="shared" si="0"/>
        <v>137001</v>
      </c>
      <c r="AC5" s="16">
        <f t="shared" si="0"/>
        <v>137010</v>
      </c>
      <c r="AD5" s="16">
        <f t="shared" si="0"/>
        <v>137025</v>
      </c>
      <c r="AE5" s="16">
        <f t="shared" si="0"/>
        <v>137030</v>
      </c>
      <c r="AF5" s="16">
        <f t="shared" si="0"/>
        <v>137035</v>
      </c>
      <c r="AG5" s="16">
        <f t="shared" si="0"/>
        <v>137044</v>
      </c>
      <c r="AI5" s="16">
        <f>MAX(C5:AG5)-B5</f>
        <v>153</v>
      </c>
    </row>
    <row r="6" spans="1:40" s="15" customFormat="1" x14ac:dyDescent="0.25">
      <c r="A6" s="2">
        <v>46549</v>
      </c>
      <c r="B6">
        <v>90342</v>
      </c>
      <c r="C6">
        <v>90344</v>
      </c>
      <c r="D6">
        <v>90356</v>
      </c>
      <c r="E6">
        <v>90358</v>
      </c>
      <c r="F6">
        <v>90362</v>
      </c>
      <c r="G6">
        <v>90366</v>
      </c>
      <c r="H6">
        <v>90384</v>
      </c>
      <c r="I6">
        <v>90386</v>
      </c>
      <c r="J6">
        <v>90402</v>
      </c>
      <c r="K6">
        <v>90402</v>
      </c>
      <c r="L6">
        <v>90402</v>
      </c>
      <c r="M6">
        <v>90408</v>
      </c>
      <c r="N6">
        <v>90417</v>
      </c>
      <c r="O6">
        <v>90419</v>
      </c>
      <c r="P6">
        <v>90421</v>
      </c>
      <c r="Q6">
        <v>90422</v>
      </c>
      <c r="R6">
        <v>90422</v>
      </c>
      <c r="S6">
        <v>90422</v>
      </c>
      <c r="T6">
        <v>90425</v>
      </c>
      <c r="U6">
        <v>90431</v>
      </c>
      <c r="V6">
        <v>90437</v>
      </c>
      <c r="W6">
        <v>90438</v>
      </c>
      <c r="X6">
        <v>90446</v>
      </c>
      <c r="Y6">
        <v>90446</v>
      </c>
      <c r="Z6">
        <v>90447</v>
      </c>
      <c r="AA6">
        <v>90450</v>
      </c>
      <c r="AB6">
        <v>90452</v>
      </c>
      <c r="AC6">
        <v>90461</v>
      </c>
      <c r="AD6">
        <v>90476</v>
      </c>
      <c r="AE6">
        <v>90481</v>
      </c>
      <c r="AF6">
        <v>90486</v>
      </c>
      <c r="AG6">
        <v>90495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>B4*(1+$A$9)</f>
        <v>1.0349999999999999</v>
      </c>
      <c r="C8" s="11">
        <f t="shared" ref="C8:D8" si="1">C4*(1+$A$9)</f>
        <v>2.0699999999999998</v>
      </c>
      <c r="D8" s="11">
        <f t="shared" si="1"/>
        <v>12.419999999999998</v>
      </c>
      <c r="E8" s="11">
        <f t="shared" ref="E8:F8" si="2">E4*(1+$A$9)</f>
        <v>2.0699999999999998</v>
      </c>
      <c r="F8" s="11">
        <f t="shared" si="2"/>
        <v>4.1399999999999997</v>
      </c>
      <c r="G8" s="11">
        <f t="shared" ref="G8:H8" si="3">G4*(1+$A$9)</f>
        <v>4.1399999999999997</v>
      </c>
      <c r="H8" s="11">
        <f t="shared" si="3"/>
        <v>18.63</v>
      </c>
      <c r="I8" s="11">
        <f t="shared" ref="I8:K8" si="4">I4*(1+$A$9)</f>
        <v>2.0699999999999998</v>
      </c>
      <c r="J8" s="11">
        <f t="shared" si="4"/>
        <v>16.559999999999999</v>
      </c>
      <c r="K8" s="11">
        <f t="shared" si="4"/>
        <v>0</v>
      </c>
      <c r="L8" s="11">
        <f t="shared" ref="L8:M8" si="5">L4*(1+$A$9)</f>
        <v>0</v>
      </c>
      <c r="M8" s="11">
        <f t="shared" si="5"/>
        <v>6.2099999999999991</v>
      </c>
      <c r="N8" s="11">
        <f t="shared" ref="N8:O8" si="6">N4*(1+$A$9)</f>
        <v>9.3149999999999995</v>
      </c>
      <c r="O8" s="11">
        <f t="shared" si="6"/>
        <v>2.0699999999999998</v>
      </c>
      <c r="P8" s="11">
        <f t="shared" ref="P8:Q8" si="7">P4*(1+$A$9)</f>
        <v>2.0699999999999998</v>
      </c>
      <c r="Q8" s="11">
        <f t="shared" si="7"/>
        <v>1.0349999999999999</v>
      </c>
      <c r="R8" s="11">
        <f t="shared" ref="R8:S8" si="8">R4*(1+$A$9)</f>
        <v>0</v>
      </c>
      <c r="S8" s="11">
        <f t="shared" si="8"/>
        <v>0</v>
      </c>
      <c r="T8" s="11">
        <f t="shared" ref="T8:U8" si="9">T4*(1+$A$9)</f>
        <v>3.1049999999999995</v>
      </c>
      <c r="U8" s="11">
        <f t="shared" si="9"/>
        <v>6.2099999999999991</v>
      </c>
      <c r="V8" s="11">
        <f t="shared" ref="V8:W8" si="10">V4*(1+$A$9)</f>
        <v>6.2099999999999991</v>
      </c>
      <c r="W8" s="11">
        <f t="shared" si="10"/>
        <v>1.0349999999999999</v>
      </c>
      <c r="X8" s="11">
        <f t="shared" ref="X8:Y8" si="11">X4*(1+$A$9)</f>
        <v>8.2799999999999994</v>
      </c>
      <c r="Y8" s="11">
        <f t="shared" si="11"/>
        <v>0</v>
      </c>
      <c r="Z8" s="11">
        <f t="shared" ref="Z8:AA8" si="12">Z4*(1+$A$9)</f>
        <v>1.0349999999999999</v>
      </c>
      <c r="AA8" s="11">
        <f t="shared" si="12"/>
        <v>3.1049999999999995</v>
      </c>
      <c r="AB8" s="11">
        <f t="shared" ref="AB8:AC8" si="13">AB4*(1+$A$9)</f>
        <v>2.0699999999999998</v>
      </c>
      <c r="AC8" s="11">
        <f t="shared" si="13"/>
        <v>9.3149999999999995</v>
      </c>
      <c r="AD8" s="11">
        <f t="shared" ref="AD8:AE8" si="14">AD4*(1+$A$9)</f>
        <v>15.524999999999999</v>
      </c>
      <c r="AE8" s="11">
        <f t="shared" si="14"/>
        <v>5.1749999999999998</v>
      </c>
      <c r="AF8" s="11">
        <f t="shared" ref="AF8:AG8" si="15">AF4*(1+$A$9)</f>
        <v>5.1749999999999998</v>
      </c>
      <c r="AG8" s="11">
        <f t="shared" si="15"/>
        <v>9.3149999999999995</v>
      </c>
      <c r="AI8" s="15">
        <f>SUM(C8:AG8)</f>
        <v>158.35499999999996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A4 AF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2.96</v>
      </c>
      <c r="C3" s="11">
        <v>4.28</v>
      </c>
      <c r="D3" s="11">
        <v>5.66</v>
      </c>
      <c r="E3" s="11">
        <v>0.71599999999999997</v>
      </c>
      <c r="F3" s="11">
        <v>2.79</v>
      </c>
      <c r="G3" s="11">
        <v>5.14</v>
      </c>
      <c r="H3" s="11">
        <v>0.73899999999999999</v>
      </c>
      <c r="I3" s="11">
        <v>4.96</v>
      </c>
      <c r="J3" s="11">
        <v>6.38</v>
      </c>
      <c r="K3" s="11">
        <v>7.35</v>
      </c>
      <c r="L3" s="11">
        <v>5.26</v>
      </c>
      <c r="M3" s="11">
        <v>1.0900000000000001</v>
      </c>
      <c r="N3" s="11">
        <v>2.35</v>
      </c>
      <c r="O3" s="11">
        <v>7.41</v>
      </c>
      <c r="P3" s="11">
        <v>4.41</v>
      </c>
      <c r="Q3" s="11">
        <v>1.1599999999999999</v>
      </c>
      <c r="R3" s="11">
        <v>7.07</v>
      </c>
      <c r="S3" s="11">
        <v>0.41899999999999998</v>
      </c>
      <c r="T3" s="11">
        <v>0</v>
      </c>
      <c r="U3" s="11">
        <v>0</v>
      </c>
      <c r="V3" s="11">
        <v>0</v>
      </c>
      <c r="W3" s="11">
        <v>0.47</v>
      </c>
      <c r="X3" s="11">
        <v>0</v>
      </c>
      <c r="Y3" s="11">
        <v>0</v>
      </c>
      <c r="Z3" s="11">
        <v>0.25600000000000001</v>
      </c>
      <c r="AA3" s="11">
        <v>0.39700000000000002</v>
      </c>
      <c r="AB3" s="11">
        <v>0.15</v>
      </c>
      <c r="AC3" s="11">
        <v>0.435</v>
      </c>
      <c r="AD3" s="11">
        <v>0.30099999999999999</v>
      </c>
      <c r="AE3" s="11">
        <v>1.84</v>
      </c>
      <c r="AF3" s="11">
        <v>5.94</v>
      </c>
      <c r="AG3" s="11">
        <v>8.27</v>
      </c>
      <c r="AH3" s="11"/>
      <c r="AI3" s="11"/>
      <c r="AM3" s="5"/>
    </row>
    <row r="4" spans="1:40" s="4" customFormat="1" x14ac:dyDescent="0.25">
      <c r="A4" s="3" t="s">
        <v>7</v>
      </c>
      <c r="B4" s="22">
        <v>9</v>
      </c>
      <c r="C4" s="22">
        <v>16</v>
      </c>
      <c r="D4" s="22">
        <v>11</v>
      </c>
      <c r="E4" s="22">
        <v>1</v>
      </c>
      <c r="F4" s="22">
        <v>7</v>
      </c>
      <c r="G4" s="22">
        <v>8</v>
      </c>
      <c r="H4" s="22">
        <v>2</v>
      </c>
      <c r="I4" s="22">
        <v>16</v>
      </c>
      <c r="J4" s="22">
        <v>3</v>
      </c>
      <c r="K4" s="22">
        <v>9</v>
      </c>
      <c r="L4" s="22">
        <v>18</v>
      </c>
      <c r="M4" s="22">
        <v>2</v>
      </c>
      <c r="N4" s="22">
        <v>5</v>
      </c>
      <c r="O4" s="22">
        <v>10</v>
      </c>
      <c r="P4" s="22">
        <v>9</v>
      </c>
      <c r="Q4" s="22">
        <v>1</v>
      </c>
      <c r="R4" s="22">
        <v>10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4">
        <v>0</v>
      </c>
      <c r="AC4" s="4">
        <v>0</v>
      </c>
      <c r="AD4" s="4">
        <v>0</v>
      </c>
      <c r="AE4" s="4">
        <v>3</v>
      </c>
      <c r="AF4" s="22">
        <v>18</v>
      </c>
      <c r="AG4" s="22">
        <v>29</v>
      </c>
      <c r="AI4" s="15">
        <f>SUM(C4:AG4)</f>
        <v>178</v>
      </c>
      <c r="AJ4" s="6">
        <f>AVERAGE(C4:AG4)</f>
        <v>5.741935483870968</v>
      </c>
      <c r="AK4" s="17"/>
    </row>
    <row r="5" spans="1:40" x14ac:dyDescent="0.25">
      <c r="A5" s="2" t="s">
        <v>12</v>
      </c>
      <c r="B5" s="16">
        <f t="shared" ref="B5:AG5" si="0">$A6+B6</f>
        <v>137044</v>
      </c>
      <c r="C5" s="16">
        <f t="shared" si="0"/>
        <v>137060</v>
      </c>
      <c r="D5" s="16">
        <f t="shared" si="0"/>
        <v>137071</v>
      </c>
      <c r="E5" s="16">
        <f t="shared" si="0"/>
        <v>137072</v>
      </c>
      <c r="F5" s="16">
        <f t="shared" si="0"/>
        <v>137079</v>
      </c>
      <c r="G5" s="16">
        <f t="shared" si="0"/>
        <v>137087</v>
      </c>
      <c r="H5" s="16">
        <f t="shared" si="0"/>
        <v>137089</v>
      </c>
      <c r="I5" s="16">
        <f t="shared" si="0"/>
        <v>137105</v>
      </c>
      <c r="J5" s="16">
        <f t="shared" si="0"/>
        <v>137108</v>
      </c>
      <c r="K5" s="16">
        <f t="shared" si="0"/>
        <v>137117</v>
      </c>
      <c r="L5" s="16">
        <f t="shared" si="0"/>
        <v>137135</v>
      </c>
      <c r="M5" s="16">
        <f t="shared" si="0"/>
        <v>137137</v>
      </c>
      <c r="N5" s="16">
        <f t="shared" si="0"/>
        <v>137142</v>
      </c>
      <c r="O5" s="16">
        <f t="shared" si="0"/>
        <v>137152</v>
      </c>
      <c r="P5" s="16">
        <f t="shared" si="0"/>
        <v>137161</v>
      </c>
      <c r="Q5" s="16">
        <f t="shared" si="0"/>
        <v>137162</v>
      </c>
      <c r="R5" s="16">
        <f t="shared" si="0"/>
        <v>137172</v>
      </c>
      <c r="S5" s="16">
        <f t="shared" si="0"/>
        <v>137172</v>
      </c>
      <c r="T5" s="16">
        <f t="shared" si="0"/>
        <v>137172</v>
      </c>
      <c r="U5" s="16">
        <f t="shared" si="0"/>
        <v>137172</v>
      </c>
      <c r="V5" s="16">
        <f t="shared" si="0"/>
        <v>137172</v>
      </c>
      <c r="W5" s="16">
        <f t="shared" si="0"/>
        <v>137172</v>
      </c>
      <c r="X5" s="16">
        <f t="shared" si="0"/>
        <v>137172</v>
      </c>
      <c r="Y5" s="16">
        <f t="shared" si="0"/>
        <v>137172</v>
      </c>
      <c r="Z5" s="16">
        <f t="shared" si="0"/>
        <v>137172</v>
      </c>
      <c r="AA5" s="16">
        <f t="shared" si="0"/>
        <v>137172</v>
      </c>
      <c r="AB5" s="16">
        <f t="shared" si="0"/>
        <v>137172</v>
      </c>
      <c r="AC5" s="16">
        <f t="shared" si="0"/>
        <v>137172</v>
      </c>
      <c r="AD5" s="16">
        <f t="shared" si="0"/>
        <v>137172</v>
      </c>
      <c r="AE5" s="16">
        <f t="shared" si="0"/>
        <v>137175</v>
      </c>
      <c r="AF5" s="16">
        <f t="shared" si="0"/>
        <v>137193</v>
      </c>
      <c r="AG5" s="16">
        <f t="shared" si="0"/>
        <v>137222</v>
      </c>
      <c r="AI5" s="16">
        <f>MAX(C5:AG5)-B5</f>
        <v>178</v>
      </c>
    </row>
    <row r="6" spans="1:40" s="15" customFormat="1" x14ac:dyDescent="0.25">
      <c r="A6" s="2">
        <v>46549</v>
      </c>
      <c r="B6">
        <v>90495</v>
      </c>
      <c r="C6">
        <v>90511</v>
      </c>
      <c r="D6">
        <v>90522</v>
      </c>
      <c r="E6">
        <v>90523</v>
      </c>
      <c r="F6">
        <v>90530</v>
      </c>
      <c r="G6">
        <v>90538</v>
      </c>
      <c r="H6">
        <v>90540</v>
      </c>
      <c r="I6">
        <v>90556</v>
      </c>
      <c r="J6">
        <v>90559</v>
      </c>
      <c r="K6">
        <v>90568</v>
      </c>
      <c r="L6">
        <v>90586</v>
      </c>
      <c r="M6">
        <v>90588</v>
      </c>
      <c r="N6">
        <v>90593</v>
      </c>
      <c r="O6">
        <v>90603</v>
      </c>
      <c r="P6">
        <v>90612</v>
      </c>
      <c r="Q6">
        <v>90613</v>
      </c>
      <c r="R6">
        <v>90623</v>
      </c>
      <c r="S6">
        <v>90623</v>
      </c>
      <c r="T6">
        <v>90623</v>
      </c>
      <c r="U6">
        <v>90623</v>
      </c>
      <c r="V6">
        <v>90623</v>
      </c>
      <c r="W6">
        <v>90623</v>
      </c>
      <c r="X6">
        <v>90623</v>
      </c>
      <c r="Y6">
        <v>90623</v>
      </c>
      <c r="Z6">
        <v>90623</v>
      </c>
      <c r="AA6">
        <v>90623</v>
      </c>
      <c r="AB6">
        <v>90623</v>
      </c>
      <c r="AC6">
        <v>90623</v>
      </c>
      <c r="AD6">
        <v>90623</v>
      </c>
      <c r="AE6">
        <v>90626</v>
      </c>
      <c r="AF6">
        <v>90644</v>
      </c>
      <c r="AG6">
        <v>90673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9.3149999999999995</v>
      </c>
      <c r="C8" s="11">
        <f t="shared" ref="C8:D8" si="2">C4*(1+$A$9)</f>
        <v>16.559999999999999</v>
      </c>
      <c r="D8" s="11">
        <f t="shared" si="2"/>
        <v>11.385</v>
      </c>
      <c r="E8" s="11">
        <f t="shared" ref="E8:F8" si="3">E4*(1+$A$9)</f>
        <v>1.0349999999999999</v>
      </c>
      <c r="F8" s="11">
        <f t="shared" si="3"/>
        <v>7.2449999999999992</v>
      </c>
      <c r="G8" s="11">
        <f t="shared" ref="G8:H8" si="4">G4*(1+$A$9)</f>
        <v>8.2799999999999994</v>
      </c>
      <c r="H8" s="11">
        <f t="shared" si="4"/>
        <v>2.0699999999999998</v>
      </c>
      <c r="I8" s="11">
        <f t="shared" ref="I8:J8" si="5">I4*(1+$A$9)</f>
        <v>16.559999999999999</v>
      </c>
      <c r="J8" s="11">
        <f t="shared" si="5"/>
        <v>3.1049999999999995</v>
      </c>
      <c r="K8" s="11">
        <f t="shared" ref="K8:L8" si="6">K4*(1+$A$9)</f>
        <v>9.3149999999999995</v>
      </c>
      <c r="L8" s="11">
        <f t="shared" si="6"/>
        <v>18.63</v>
      </c>
      <c r="M8" s="11">
        <f t="shared" ref="M8:N8" si="7">M4*(1+$A$9)</f>
        <v>2.0699999999999998</v>
      </c>
      <c r="N8" s="11">
        <f t="shared" si="7"/>
        <v>5.1749999999999998</v>
      </c>
      <c r="O8" s="11">
        <f t="shared" ref="O8:P8" si="8">O4*(1+$A$9)</f>
        <v>10.35</v>
      </c>
      <c r="P8" s="11">
        <f t="shared" si="8"/>
        <v>9.3149999999999995</v>
      </c>
      <c r="Q8" s="11">
        <f t="shared" ref="Q8:R8" si="9">Q4*(1+$A$9)</f>
        <v>1.0349999999999999</v>
      </c>
      <c r="R8" s="11">
        <f t="shared" si="9"/>
        <v>10.35</v>
      </c>
      <c r="S8" s="11">
        <f t="shared" ref="S8:T8" si="10">S4*(1+$A$9)</f>
        <v>0</v>
      </c>
      <c r="T8" s="11">
        <f t="shared" si="10"/>
        <v>0</v>
      </c>
      <c r="U8" s="11">
        <f t="shared" ref="U8:V8" si="11">U4*(1+$A$9)</f>
        <v>0</v>
      </c>
      <c r="V8" s="11">
        <f t="shared" si="11"/>
        <v>0</v>
      </c>
      <c r="W8" s="11">
        <f t="shared" ref="W8:X8" si="12">W4*(1+$A$9)</f>
        <v>0</v>
      </c>
      <c r="X8" s="11">
        <f t="shared" si="12"/>
        <v>0</v>
      </c>
      <c r="Y8" s="11">
        <f t="shared" ref="Y8:Z8" si="13">Y4*(1+$A$9)</f>
        <v>0</v>
      </c>
      <c r="Z8" s="11">
        <f t="shared" si="13"/>
        <v>0</v>
      </c>
      <c r="AA8" s="11">
        <f t="shared" ref="AA8:AB8" si="14">AA4*(1+$A$9)</f>
        <v>0</v>
      </c>
      <c r="AB8" s="11">
        <f t="shared" si="14"/>
        <v>0</v>
      </c>
      <c r="AC8" s="11">
        <f t="shared" ref="AC8:AD8" si="15">AC4*(1+$A$9)</f>
        <v>0</v>
      </c>
      <c r="AD8" s="11">
        <f t="shared" si="15"/>
        <v>0</v>
      </c>
      <c r="AE8" s="11">
        <f t="shared" ref="AE8:AG8" si="16">AE4*(1+$A$9)</f>
        <v>3.1049999999999995</v>
      </c>
      <c r="AF8" s="11">
        <f t="shared" si="16"/>
        <v>18.63</v>
      </c>
      <c r="AG8" s="11">
        <f t="shared" si="16"/>
        <v>30.014999999999997</v>
      </c>
      <c r="AI8" s="15">
        <f>SUM(C8:AG8)</f>
        <v>184.22999999999996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A4 AF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8.27</v>
      </c>
      <c r="C3" s="11">
        <v>9.5399999999999991</v>
      </c>
      <c r="D3" s="11">
        <v>7.84</v>
      </c>
      <c r="E3" s="11">
        <v>7.89</v>
      </c>
      <c r="F3" s="11">
        <v>2.19</v>
      </c>
      <c r="G3" s="11">
        <v>10</v>
      </c>
      <c r="H3" s="11">
        <v>7.1</v>
      </c>
      <c r="I3" s="11">
        <v>7.97</v>
      </c>
      <c r="J3" s="11">
        <v>7.71</v>
      </c>
      <c r="K3" s="11">
        <v>7.75</v>
      </c>
      <c r="L3" s="11">
        <v>7.99</v>
      </c>
      <c r="M3" s="11">
        <v>9.52</v>
      </c>
      <c r="N3" s="11">
        <v>7.98</v>
      </c>
      <c r="O3" s="11">
        <v>8.02</v>
      </c>
      <c r="P3" s="11">
        <v>8.06</v>
      </c>
      <c r="Q3" s="11">
        <v>8.02</v>
      </c>
      <c r="R3" s="11">
        <v>8.1300000000000008</v>
      </c>
      <c r="S3" s="11">
        <v>11.1</v>
      </c>
      <c r="T3" s="11">
        <v>7.94</v>
      </c>
      <c r="U3" s="11">
        <v>9.42</v>
      </c>
      <c r="V3" s="11">
        <v>8.08</v>
      </c>
      <c r="W3" s="11">
        <v>8.17</v>
      </c>
      <c r="X3" s="11">
        <v>7.68</v>
      </c>
      <c r="Y3" s="11">
        <v>7.89</v>
      </c>
      <c r="Z3" s="11">
        <v>7.91</v>
      </c>
      <c r="AA3" s="11">
        <v>10.3</v>
      </c>
      <c r="AB3" s="11">
        <v>9.9700000000000006</v>
      </c>
      <c r="AC3" s="11">
        <v>3.38</v>
      </c>
      <c r="AD3" s="11">
        <v>11.4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29</v>
      </c>
      <c r="C4" s="22">
        <v>32</v>
      </c>
      <c r="D4" s="22">
        <v>39</v>
      </c>
      <c r="E4" s="22">
        <v>33</v>
      </c>
      <c r="F4" s="22">
        <v>4</v>
      </c>
      <c r="G4" s="22">
        <v>14</v>
      </c>
      <c r="H4" s="22">
        <v>15</v>
      </c>
      <c r="I4" s="22">
        <v>40</v>
      </c>
      <c r="J4" s="22">
        <v>18</v>
      </c>
      <c r="K4" s="22">
        <v>39</v>
      </c>
      <c r="L4" s="22">
        <v>41</v>
      </c>
      <c r="M4" s="22">
        <v>40</v>
      </c>
      <c r="N4" s="22">
        <v>42</v>
      </c>
      <c r="O4" s="22">
        <v>43</v>
      </c>
      <c r="P4" s="22">
        <v>44</v>
      </c>
      <c r="Q4" s="22">
        <v>44</v>
      </c>
      <c r="R4" s="22">
        <v>43</v>
      </c>
      <c r="S4" s="22">
        <v>20</v>
      </c>
      <c r="T4" s="22">
        <v>43</v>
      </c>
      <c r="U4" s="22">
        <v>35</v>
      </c>
      <c r="V4" s="22">
        <v>45</v>
      </c>
      <c r="W4" s="22">
        <v>44</v>
      </c>
      <c r="X4" s="22">
        <v>32</v>
      </c>
      <c r="Y4" s="22">
        <v>38</v>
      </c>
      <c r="Z4" s="22">
        <v>43</v>
      </c>
      <c r="AA4" s="22">
        <v>12</v>
      </c>
      <c r="AB4" s="22">
        <v>29</v>
      </c>
      <c r="AC4" s="4">
        <v>11</v>
      </c>
      <c r="AD4" s="4">
        <v>31</v>
      </c>
      <c r="AF4" s="22"/>
      <c r="AG4" s="22"/>
      <c r="AI4" s="15">
        <f>SUM(C4:AG4)</f>
        <v>914</v>
      </c>
      <c r="AJ4" s="6">
        <f>AVERAGE(C4:AG4)</f>
        <v>32.642857142857146</v>
      </c>
      <c r="AK4" s="17"/>
    </row>
    <row r="5" spans="1:40" x14ac:dyDescent="0.25">
      <c r="A5" s="2" t="s">
        <v>12</v>
      </c>
      <c r="B5" s="16">
        <f t="shared" ref="B5:AD5" si="0">$A6+B6</f>
        <v>137222</v>
      </c>
      <c r="C5" s="16">
        <f t="shared" si="0"/>
        <v>137254</v>
      </c>
      <c r="D5" s="16">
        <f t="shared" si="0"/>
        <v>137293</v>
      </c>
      <c r="E5" s="16">
        <f t="shared" si="0"/>
        <v>137326</v>
      </c>
      <c r="F5" s="16">
        <f t="shared" si="0"/>
        <v>137330</v>
      </c>
      <c r="G5" s="16">
        <f t="shared" si="0"/>
        <v>137344</v>
      </c>
      <c r="H5" s="16">
        <f t="shared" si="0"/>
        <v>137359</v>
      </c>
      <c r="I5" s="16">
        <f t="shared" si="0"/>
        <v>137399</v>
      </c>
      <c r="J5" s="16">
        <f t="shared" si="0"/>
        <v>137417</v>
      </c>
      <c r="K5" s="16">
        <f t="shared" si="0"/>
        <v>137456</v>
      </c>
      <c r="L5" s="16">
        <f t="shared" si="0"/>
        <v>137497</v>
      </c>
      <c r="M5" s="16">
        <f t="shared" si="0"/>
        <v>137537</v>
      </c>
      <c r="N5" s="16">
        <f t="shared" si="0"/>
        <v>137579</v>
      </c>
      <c r="O5" s="16">
        <f t="shared" si="0"/>
        <v>137622</v>
      </c>
      <c r="P5" s="16">
        <f t="shared" si="0"/>
        <v>137666</v>
      </c>
      <c r="Q5" s="16">
        <f t="shared" si="0"/>
        <v>137710</v>
      </c>
      <c r="R5" s="16">
        <f t="shared" si="0"/>
        <v>137753</v>
      </c>
      <c r="S5" s="16">
        <f t="shared" si="0"/>
        <v>137773</v>
      </c>
      <c r="T5" s="16">
        <f t="shared" si="0"/>
        <v>137816</v>
      </c>
      <c r="U5" s="16">
        <f t="shared" si="0"/>
        <v>137851</v>
      </c>
      <c r="V5" s="16">
        <f t="shared" si="0"/>
        <v>137896</v>
      </c>
      <c r="W5" s="16">
        <f t="shared" si="0"/>
        <v>137940</v>
      </c>
      <c r="X5" s="16">
        <f t="shared" si="0"/>
        <v>137972</v>
      </c>
      <c r="Y5" s="16">
        <f t="shared" si="0"/>
        <v>138010</v>
      </c>
      <c r="Z5" s="16">
        <f t="shared" si="0"/>
        <v>138053</v>
      </c>
      <c r="AA5" s="16">
        <f t="shared" si="0"/>
        <v>138065</v>
      </c>
      <c r="AB5" s="16">
        <f t="shared" si="0"/>
        <v>138094</v>
      </c>
      <c r="AC5" s="16">
        <f t="shared" si="0"/>
        <v>138115</v>
      </c>
      <c r="AD5" s="16">
        <f t="shared" si="0"/>
        <v>138136</v>
      </c>
      <c r="AE5" s="16"/>
      <c r="AF5" s="16"/>
      <c r="AG5" s="16"/>
      <c r="AI5" s="16">
        <f>MAX(C5:AG5)-B5</f>
        <v>914</v>
      </c>
    </row>
    <row r="6" spans="1:40" s="15" customFormat="1" x14ac:dyDescent="0.25">
      <c r="A6" s="2">
        <v>46549</v>
      </c>
      <c r="B6">
        <v>90673</v>
      </c>
      <c r="C6">
        <v>90705</v>
      </c>
      <c r="D6">
        <v>90744</v>
      </c>
      <c r="E6">
        <v>90777</v>
      </c>
      <c r="F6">
        <v>90781</v>
      </c>
      <c r="G6">
        <v>90795</v>
      </c>
      <c r="H6">
        <v>90810</v>
      </c>
      <c r="I6">
        <v>90850</v>
      </c>
      <c r="J6">
        <v>90868</v>
      </c>
      <c r="K6">
        <v>90907</v>
      </c>
      <c r="L6">
        <v>90948</v>
      </c>
      <c r="M6">
        <v>90988</v>
      </c>
      <c r="N6">
        <v>91030</v>
      </c>
      <c r="O6">
        <v>91073</v>
      </c>
      <c r="P6">
        <v>91117</v>
      </c>
      <c r="Q6">
        <v>91161</v>
      </c>
      <c r="R6">
        <v>91204</v>
      </c>
      <c r="S6">
        <v>91224</v>
      </c>
      <c r="T6">
        <v>91267</v>
      </c>
      <c r="U6">
        <v>91302</v>
      </c>
      <c r="V6">
        <v>91347</v>
      </c>
      <c r="W6">
        <v>91391</v>
      </c>
      <c r="X6">
        <v>91423</v>
      </c>
      <c r="Y6">
        <v>91461</v>
      </c>
      <c r="Z6">
        <v>91504</v>
      </c>
      <c r="AA6">
        <v>91516</v>
      </c>
      <c r="AB6">
        <v>91545</v>
      </c>
      <c r="AC6">
        <v>91566</v>
      </c>
      <c r="AD6">
        <v>91587</v>
      </c>
      <c r="AE6"/>
      <c r="AF6"/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30.014999999999997</v>
      </c>
      <c r="C8" s="11">
        <f t="shared" ref="C8:D8" si="2">C4*(1+$A$9)</f>
        <v>33.119999999999997</v>
      </c>
      <c r="D8" s="11">
        <f t="shared" si="2"/>
        <v>40.364999999999995</v>
      </c>
      <c r="E8" s="11">
        <f t="shared" ref="E8:F8" si="3">E4*(1+$A$9)</f>
        <v>34.154999999999994</v>
      </c>
      <c r="F8" s="11">
        <f t="shared" si="3"/>
        <v>4.1399999999999997</v>
      </c>
      <c r="G8" s="11">
        <f t="shared" ref="G8:H8" si="4">G4*(1+$A$9)</f>
        <v>14.489999999999998</v>
      </c>
      <c r="H8" s="11">
        <f t="shared" si="4"/>
        <v>15.524999999999999</v>
      </c>
      <c r="I8" s="11">
        <f t="shared" ref="I8:J8" si="5">I4*(1+$A$9)</f>
        <v>41.4</v>
      </c>
      <c r="J8" s="11">
        <f t="shared" si="5"/>
        <v>18.63</v>
      </c>
      <c r="K8" s="11">
        <f t="shared" ref="K8:L8" si="6">K4*(1+$A$9)</f>
        <v>40.364999999999995</v>
      </c>
      <c r="L8" s="11">
        <f t="shared" si="6"/>
        <v>42.434999999999995</v>
      </c>
      <c r="M8" s="11">
        <f t="shared" ref="M8:N8" si="7">M4*(1+$A$9)</f>
        <v>41.4</v>
      </c>
      <c r="N8" s="11">
        <f t="shared" si="7"/>
        <v>43.47</v>
      </c>
      <c r="O8" s="11">
        <f t="shared" ref="O8:P8" si="8">O4*(1+$A$9)</f>
        <v>44.504999999999995</v>
      </c>
      <c r="P8" s="11">
        <f t="shared" si="8"/>
        <v>45.54</v>
      </c>
      <c r="Q8" s="11">
        <f t="shared" ref="Q8:R8" si="9">Q4*(1+$A$9)</f>
        <v>45.54</v>
      </c>
      <c r="R8" s="11">
        <f t="shared" si="9"/>
        <v>44.504999999999995</v>
      </c>
      <c r="S8" s="11">
        <f t="shared" ref="S8:T8" si="10">S4*(1+$A$9)</f>
        <v>20.7</v>
      </c>
      <c r="T8" s="11">
        <f t="shared" si="10"/>
        <v>44.504999999999995</v>
      </c>
      <c r="U8" s="11">
        <f t="shared" ref="U8:V8" si="11">U4*(1+$A$9)</f>
        <v>36.224999999999994</v>
      </c>
      <c r="V8" s="11">
        <f t="shared" si="11"/>
        <v>46.574999999999996</v>
      </c>
      <c r="W8" s="11">
        <f t="shared" ref="W8:X8" si="12">W4*(1+$A$9)</f>
        <v>45.54</v>
      </c>
      <c r="X8" s="11">
        <f t="shared" si="12"/>
        <v>33.119999999999997</v>
      </c>
      <c r="Y8" s="11">
        <f t="shared" ref="Y8:Z8" si="13">Y4*(1+$A$9)</f>
        <v>39.33</v>
      </c>
      <c r="Z8" s="11">
        <f t="shared" si="13"/>
        <v>44.504999999999995</v>
      </c>
      <c r="AA8" s="11">
        <f t="shared" ref="AA8:AB8" si="14">AA4*(1+$A$9)</f>
        <v>12.419999999999998</v>
      </c>
      <c r="AB8" s="11">
        <f t="shared" si="14"/>
        <v>30.014999999999997</v>
      </c>
      <c r="AC8" s="11">
        <f t="shared" ref="AC8:AD8" si="15">AC4*(1+$A$9)</f>
        <v>11.385</v>
      </c>
      <c r="AD8" s="11">
        <f t="shared" si="15"/>
        <v>32.085000000000001</v>
      </c>
      <c r="AE8" s="11"/>
      <c r="AF8" s="11"/>
      <c r="AG8" s="11"/>
      <c r="AI8" s="15">
        <f>SUM(C8:AG8)</f>
        <v>945.99000000000012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B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C4:AG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11.4</v>
      </c>
      <c r="C3" s="11">
        <v>2.0099999999999998</v>
      </c>
      <c r="D3" s="11">
        <v>9.07</v>
      </c>
      <c r="E3" s="11">
        <v>9.5299999999999994</v>
      </c>
      <c r="F3" s="11">
        <v>9.56</v>
      </c>
      <c r="G3" s="11">
        <v>8.7200000000000006</v>
      </c>
      <c r="H3" s="11">
        <v>9.17</v>
      </c>
      <c r="I3" s="11">
        <v>9.76</v>
      </c>
      <c r="J3" s="11">
        <v>4.0999999999999996</v>
      </c>
      <c r="K3" s="11">
        <v>11.8</v>
      </c>
      <c r="L3" s="11">
        <v>13.4</v>
      </c>
      <c r="M3" s="11">
        <v>1.04</v>
      </c>
      <c r="N3" s="11">
        <v>13.1</v>
      </c>
      <c r="O3" s="11">
        <v>10.7</v>
      </c>
      <c r="P3" s="11">
        <v>9.23</v>
      </c>
      <c r="Q3" s="11">
        <v>10.4</v>
      </c>
      <c r="R3" s="11">
        <v>9.9600000000000009</v>
      </c>
      <c r="S3" s="11">
        <v>10.1</v>
      </c>
      <c r="T3" s="11">
        <v>10.8</v>
      </c>
      <c r="U3" s="11">
        <v>8.9499999999999993</v>
      </c>
      <c r="V3" s="11">
        <v>13.2</v>
      </c>
      <c r="W3" s="11">
        <v>9.16</v>
      </c>
      <c r="X3" s="11">
        <v>9.67</v>
      </c>
      <c r="Y3" s="11">
        <v>9.43</v>
      </c>
      <c r="Z3" s="11">
        <v>1.97</v>
      </c>
      <c r="AA3" s="11">
        <v>12.9</v>
      </c>
      <c r="AB3" s="11">
        <v>11.3</v>
      </c>
      <c r="AC3" s="11">
        <v>2.08</v>
      </c>
      <c r="AD3" s="11">
        <v>11.5</v>
      </c>
      <c r="AE3" s="11">
        <v>10.3</v>
      </c>
      <c r="AF3" s="11">
        <v>10.3</v>
      </c>
      <c r="AG3" s="11">
        <v>10.8</v>
      </c>
      <c r="AH3" s="11"/>
      <c r="AI3" s="11"/>
      <c r="AM3" s="5"/>
    </row>
    <row r="4" spans="1:40" s="4" customFormat="1" x14ac:dyDescent="0.25">
      <c r="A4" s="3" t="s">
        <v>7</v>
      </c>
      <c r="B4" s="4">
        <v>31</v>
      </c>
      <c r="C4" s="22">
        <v>6</v>
      </c>
      <c r="D4" s="22">
        <v>38</v>
      </c>
      <c r="E4" s="22">
        <v>34</v>
      </c>
      <c r="F4" s="22">
        <v>42</v>
      </c>
      <c r="G4" s="22">
        <v>49</v>
      </c>
      <c r="H4" s="22">
        <v>26</v>
      </c>
      <c r="I4" s="22">
        <v>40</v>
      </c>
      <c r="J4" s="22">
        <v>7</v>
      </c>
      <c r="K4" s="22">
        <v>33</v>
      </c>
      <c r="L4" s="22">
        <v>20</v>
      </c>
      <c r="M4" s="22">
        <v>2</v>
      </c>
      <c r="N4" s="22">
        <v>28</v>
      </c>
      <c r="O4" s="22">
        <v>48</v>
      </c>
      <c r="P4" s="22">
        <v>12</v>
      </c>
      <c r="Q4" s="22">
        <v>61</v>
      </c>
      <c r="R4" s="22">
        <v>57</v>
      </c>
      <c r="S4" s="22">
        <v>46</v>
      </c>
      <c r="T4" s="22">
        <v>50</v>
      </c>
      <c r="U4" s="22">
        <v>19</v>
      </c>
      <c r="V4" s="22">
        <v>44</v>
      </c>
      <c r="W4" s="22">
        <v>45</v>
      </c>
      <c r="X4" s="22">
        <v>61</v>
      </c>
      <c r="Y4" s="22">
        <v>14</v>
      </c>
      <c r="Z4" s="22">
        <v>5</v>
      </c>
      <c r="AA4" s="22">
        <v>28</v>
      </c>
      <c r="AB4" s="22">
        <v>13</v>
      </c>
      <c r="AC4" s="4">
        <v>3</v>
      </c>
      <c r="AD4" s="4">
        <v>61</v>
      </c>
      <c r="AE4" s="4">
        <v>21</v>
      </c>
      <c r="AF4" s="22">
        <v>24</v>
      </c>
      <c r="AG4" s="22">
        <v>21</v>
      </c>
      <c r="AI4" s="15">
        <f>SUM(C4:AG4)</f>
        <v>958</v>
      </c>
      <c r="AJ4" s="6">
        <f>AVERAGE(C4:AG4)</f>
        <v>30.903225806451612</v>
      </c>
      <c r="AK4" s="17"/>
    </row>
    <row r="5" spans="1:40" x14ac:dyDescent="0.25">
      <c r="A5" s="2" t="s">
        <v>12</v>
      </c>
      <c r="B5" s="16">
        <f t="shared" ref="B5:AG5" si="0">$A6+B6</f>
        <v>138136</v>
      </c>
      <c r="C5" s="16">
        <f t="shared" si="0"/>
        <v>138136</v>
      </c>
      <c r="D5" s="16">
        <f t="shared" si="0"/>
        <v>138180</v>
      </c>
      <c r="E5" s="16">
        <f t="shared" si="0"/>
        <v>138214</v>
      </c>
      <c r="F5" s="16">
        <f t="shared" si="0"/>
        <v>138256</v>
      </c>
      <c r="G5" s="16">
        <f t="shared" si="0"/>
        <v>138305</v>
      </c>
      <c r="H5" s="16">
        <f t="shared" si="0"/>
        <v>138331</v>
      </c>
      <c r="I5" s="16">
        <f t="shared" si="0"/>
        <v>138371</v>
      </c>
      <c r="J5" s="16">
        <f t="shared" si="0"/>
        <v>138378</v>
      </c>
      <c r="K5" s="16">
        <f t="shared" si="0"/>
        <v>138411</v>
      </c>
      <c r="L5" s="16">
        <f t="shared" si="0"/>
        <v>138431</v>
      </c>
      <c r="M5" s="16">
        <f t="shared" si="0"/>
        <v>138433</v>
      </c>
      <c r="N5" s="16">
        <f t="shared" si="0"/>
        <v>138461</v>
      </c>
      <c r="O5" s="16">
        <f t="shared" si="0"/>
        <v>138239</v>
      </c>
      <c r="P5" s="16">
        <f t="shared" si="0"/>
        <v>138521</v>
      </c>
      <c r="Q5" s="16">
        <f t="shared" si="0"/>
        <v>138582</v>
      </c>
      <c r="R5" s="16">
        <f t="shared" si="0"/>
        <v>138639</v>
      </c>
      <c r="S5" s="16">
        <f t="shared" si="0"/>
        <v>138685</v>
      </c>
      <c r="T5" s="16">
        <f t="shared" si="0"/>
        <v>138735</v>
      </c>
      <c r="U5" s="16">
        <f t="shared" si="0"/>
        <v>138754</v>
      </c>
      <c r="V5" s="16">
        <f t="shared" si="0"/>
        <v>138798</v>
      </c>
      <c r="W5" s="16">
        <f t="shared" si="0"/>
        <v>138843</v>
      </c>
      <c r="X5" s="16">
        <f t="shared" si="0"/>
        <v>138904</v>
      </c>
      <c r="Y5" s="16">
        <f t="shared" si="0"/>
        <v>138918</v>
      </c>
      <c r="Z5" s="16">
        <f t="shared" si="0"/>
        <v>138923</v>
      </c>
      <c r="AA5" s="16">
        <f t="shared" si="0"/>
        <v>138951</v>
      </c>
      <c r="AB5" s="16">
        <f t="shared" si="0"/>
        <v>138964</v>
      </c>
      <c r="AC5" s="16">
        <f t="shared" si="0"/>
        <v>138964</v>
      </c>
      <c r="AD5" s="16">
        <f t="shared" si="0"/>
        <v>139028</v>
      </c>
      <c r="AE5" s="16">
        <f t="shared" si="0"/>
        <v>139049</v>
      </c>
      <c r="AF5" s="16">
        <f t="shared" si="0"/>
        <v>139073</v>
      </c>
      <c r="AG5" s="16">
        <f t="shared" si="0"/>
        <v>139094</v>
      </c>
      <c r="AI5" s="16">
        <f>MAX(C5:AG5)-B5</f>
        <v>958</v>
      </c>
    </row>
    <row r="6" spans="1:40" s="15" customFormat="1" x14ac:dyDescent="0.25">
      <c r="A6" s="2">
        <v>46549</v>
      </c>
      <c r="B6">
        <v>91587</v>
      </c>
      <c r="C6">
        <v>91587</v>
      </c>
      <c r="D6">
        <v>91631</v>
      </c>
      <c r="E6">
        <v>91665</v>
      </c>
      <c r="F6">
        <v>91707</v>
      </c>
      <c r="G6">
        <v>91756</v>
      </c>
      <c r="H6">
        <v>91782</v>
      </c>
      <c r="I6">
        <v>91822</v>
      </c>
      <c r="J6">
        <v>91829</v>
      </c>
      <c r="K6">
        <v>91862</v>
      </c>
      <c r="L6">
        <v>91882</v>
      </c>
      <c r="M6">
        <v>91884</v>
      </c>
      <c r="N6">
        <v>91912</v>
      </c>
      <c r="O6">
        <v>91690</v>
      </c>
      <c r="P6">
        <v>91972</v>
      </c>
      <c r="Q6">
        <v>92033</v>
      </c>
      <c r="R6">
        <v>92090</v>
      </c>
      <c r="S6">
        <v>92136</v>
      </c>
      <c r="T6">
        <v>92186</v>
      </c>
      <c r="U6">
        <v>92205</v>
      </c>
      <c r="V6">
        <v>92249</v>
      </c>
      <c r="W6">
        <v>92294</v>
      </c>
      <c r="X6">
        <v>92355</v>
      </c>
      <c r="Y6">
        <v>92369</v>
      </c>
      <c r="Z6">
        <v>92374</v>
      </c>
      <c r="AA6">
        <v>92402</v>
      </c>
      <c r="AB6">
        <v>92415</v>
      </c>
      <c r="AC6">
        <v>92415</v>
      </c>
      <c r="AD6">
        <v>92479</v>
      </c>
      <c r="AE6">
        <v>92500</v>
      </c>
      <c r="AF6">
        <v>92524</v>
      </c>
      <c r="AG6">
        <v>92545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:C8" si="1">B4*(1+$A$9)</f>
        <v>32.085000000000001</v>
      </c>
      <c r="C8" s="11">
        <f t="shared" si="1"/>
        <v>6.2099999999999991</v>
      </c>
      <c r="D8" s="11">
        <f t="shared" ref="D8:E8" si="2">D4*(1+$A$9)</f>
        <v>39.33</v>
      </c>
      <c r="E8" s="11">
        <f t="shared" si="2"/>
        <v>35.19</v>
      </c>
      <c r="F8" s="11">
        <f t="shared" ref="F8:G8" si="3">F4*(1+$A$9)</f>
        <v>43.47</v>
      </c>
      <c r="G8" s="11">
        <f t="shared" si="3"/>
        <v>50.714999999999996</v>
      </c>
      <c r="H8" s="11">
        <f t="shared" ref="H8:I8" si="4">H4*(1+$A$9)</f>
        <v>26.909999999999997</v>
      </c>
      <c r="I8" s="11">
        <f t="shared" si="4"/>
        <v>41.4</v>
      </c>
      <c r="J8" s="11">
        <f t="shared" ref="J8:K8" si="5">J4*(1+$A$9)</f>
        <v>7.2449999999999992</v>
      </c>
      <c r="K8" s="11">
        <f t="shared" si="5"/>
        <v>34.154999999999994</v>
      </c>
      <c r="L8" s="11">
        <f t="shared" ref="L8:M8" si="6">L4*(1+$A$9)</f>
        <v>20.7</v>
      </c>
      <c r="M8" s="11">
        <f t="shared" si="6"/>
        <v>2.0699999999999998</v>
      </c>
      <c r="N8" s="11">
        <f t="shared" ref="N8:O8" si="7">N4*(1+$A$9)</f>
        <v>28.979999999999997</v>
      </c>
      <c r="O8" s="11">
        <f t="shared" si="7"/>
        <v>49.679999999999993</v>
      </c>
      <c r="P8" s="11">
        <f t="shared" ref="P8:Q8" si="8">P4*(1+$A$9)</f>
        <v>12.419999999999998</v>
      </c>
      <c r="Q8" s="11">
        <f t="shared" si="8"/>
        <v>63.134999999999998</v>
      </c>
      <c r="R8" s="11">
        <f t="shared" ref="R8:S8" si="9">R4*(1+$A$9)</f>
        <v>58.994999999999997</v>
      </c>
      <c r="S8" s="11">
        <f t="shared" si="9"/>
        <v>47.61</v>
      </c>
      <c r="T8" s="11">
        <f t="shared" ref="T8:U8" si="10">T4*(1+$A$9)</f>
        <v>51.749999999999993</v>
      </c>
      <c r="U8" s="11">
        <f t="shared" si="10"/>
        <v>19.664999999999999</v>
      </c>
      <c r="V8" s="11">
        <f t="shared" ref="V8:W8" si="11">V4*(1+$A$9)</f>
        <v>45.54</v>
      </c>
      <c r="W8" s="11">
        <f t="shared" si="11"/>
        <v>46.574999999999996</v>
      </c>
      <c r="X8" s="11">
        <f t="shared" ref="X8:Y8" si="12">X4*(1+$A$9)</f>
        <v>63.134999999999998</v>
      </c>
      <c r="Y8" s="11">
        <f t="shared" si="12"/>
        <v>14.489999999999998</v>
      </c>
      <c r="Z8" s="11">
        <f t="shared" ref="Z8:AA8" si="13">Z4*(1+$A$9)</f>
        <v>5.1749999999999998</v>
      </c>
      <c r="AA8" s="11">
        <f t="shared" si="13"/>
        <v>28.979999999999997</v>
      </c>
      <c r="AB8" s="11">
        <f t="shared" ref="AB8:AC8" si="14">AB4*(1+$A$9)</f>
        <v>13.454999999999998</v>
      </c>
      <c r="AC8" s="11">
        <f t="shared" si="14"/>
        <v>3.1049999999999995</v>
      </c>
      <c r="AD8" s="11">
        <f t="shared" ref="AD8:AE8" si="15">AD4*(1+$A$9)</f>
        <v>63.134999999999998</v>
      </c>
      <c r="AE8" s="11">
        <f t="shared" si="15"/>
        <v>21.734999999999999</v>
      </c>
      <c r="AF8" s="11">
        <f t="shared" ref="AF8:AG8" si="16">AF4*(1+$A$9)</f>
        <v>24.839999999999996</v>
      </c>
      <c r="AG8" s="11">
        <f t="shared" si="16"/>
        <v>21.734999999999999</v>
      </c>
      <c r="AI8" s="15">
        <f>SUM(C8:AG8)</f>
        <v>991.53000000000009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C4:AG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10.8</v>
      </c>
      <c r="C3" s="11">
        <v>11.2</v>
      </c>
      <c r="D3" s="11">
        <v>14.6</v>
      </c>
      <c r="E3" s="11">
        <v>6.19</v>
      </c>
      <c r="F3" s="11">
        <v>10.7</v>
      </c>
      <c r="G3" s="11">
        <v>9.9</v>
      </c>
      <c r="H3" s="11">
        <v>9.9</v>
      </c>
      <c r="I3" s="11">
        <v>14.4</v>
      </c>
      <c r="J3" s="11">
        <v>14</v>
      </c>
      <c r="K3" s="11">
        <v>9.68</v>
      </c>
      <c r="L3" s="11">
        <v>9.76</v>
      </c>
      <c r="M3" s="11">
        <v>2.74</v>
      </c>
      <c r="N3" s="11">
        <v>11.8</v>
      </c>
      <c r="O3" s="11">
        <v>13.4</v>
      </c>
      <c r="P3" s="11">
        <v>11.1</v>
      </c>
      <c r="Q3" s="11">
        <v>3.06</v>
      </c>
      <c r="R3" s="11">
        <v>1.73</v>
      </c>
      <c r="S3" s="11">
        <v>14.4</v>
      </c>
      <c r="T3" s="11">
        <v>11.8</v>
      </c>
      <c r="U3" s="11">
        <v>12.7</v>
      </c>
      <c r="V3" s="11">
        <v>2.34</v>
      </c>
      <c r="W3" s="11">
        <v>12.5</v>
      </c>
      <c r="X3" s="11">
        <v>12.3</v>
      </c>
      <c r="Y3" s="11">
        <v>12.8</v>
      </c>
      <c r="Z3" s="11">
        <v>14</v>
      </c>
      <c r="AA3" s="11">
        <v>12.8</v>
      </c>
      <c r="AB3" s="11">
        <v>11.4</v>
      </c>
      <c r="AC3" s="11">
        <v>9.94</v>
      </c>
      <c r="AD3" s="11">
        <v>12.1</v>
      </c>
      <c r="AE3" s="11">
        <v>10.9</v>
      </c>
      <c r="AF3" s="11">
        <v>5.33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21</v>
      </c>
      <c r="C4" s="22">
        <v>24</v>
      </c>
      <c r="D4" s="22">
        <v>23</v>
      </c>
      <c r="E4" s="22">
        <v>15</v>
      </c>
      <c r="F4" s="22">
        <v>74</v>
      </c>
      <c r="G4" s="22">
        <v>69</v>
      </c>
      <c r="H4" s="22">
        <v>55</v>
      </c>
      <c r="I4" s="22">
        <v>20</v>
      </c>
      <c r="J4" s="22">
        <v>46</v>
      </c>
      <c r="K4" s="22">
        <v>69</v>
      </c>
      <c r="L4" s="22">
        <v>53</v>
      </c>
      <c r="M4" s="22">
        <v>9</v>
      </c>
      <c r="N4" s="22">
        <v>28</v>
      </c>
      <c r="O4" s="22">
        <v>30</v>
      </c>
      <c r="P4" s="22">
        <v>63</v>
      </c>
      <c r="Q4" s="22">
        <v>11</v>
      </c>
      <c r="R4" s="22">
        <v>4</v>
      </c>
      <c r="S4" s="22">
        <v>41</v>
      </c>
      <c r="T4" s="22">
        <v>64</v>
      </c>
      <c r="U4" s="22">
        <v>40</v>
      </c>
      <c r="V4" s="22">
        <v>7</v>
      </c>
      <c r="W4" s="22">
        <v>30</v>
      </c>
      <c r="X4" s="22">
        <v>30</v>
      </c>
      <c r="Y4" s="22">
        <v>42</v>
      </c>
      <c r="Z4" s="22">
        <v>30</v>
      </c>
      <c r="AA4" s="22">
        <v>24</v>
      </c>
      <c r="AB4" s="22">
        <v>61</v>
      </c>
      <c r="AC4" s="4">
        <v>60</v>
      </c>
      <c r="AD4" s="4">
        <v>20</v>
      </c>
      <c r="AE4" s="4">
        <v>48</v>
      </c>
      <c r="AF4" s="22">
        <v>17</v>
      </c>
      <c r="AG4" s="22"/>
      <c r="AI4" s="15">
        <f>SUM(C4:AG4)</f>
        <v>1107</v>
      </c>
      <c r="AJ4" s="6">
        <f>AVERAGE(C4:AG4)</f>
        <v>36.9</v>
      </c>
      <c r="AK4" s="17"/>
    </row>
    <row r="5" spans="1:40" x14ac:dyDescent="0.25">
      <c r="A5" s="2" t="s">
        <v>12</v>
      </c>
      <c r="B5" s="16">
        <f t="shared" ref="B5:AG5" si="0">$A6+B6</f>
        <v>139094</v>
      </c>
      <c r="C5" s="16">
        <f t="shared" si="0"/>
        <v>139118</v>
      </c>
      <c r="D5" s="16">
        <f t="shared" si="0"/>
        <v>139141</v>
      </c>
      <c r="E5" s="16">
        <f t="shared" si="0"/>
        <v>139156</v>
      </c>
      <c r="F5" s="16">
        <f t="shared" si="0"/>
        <v>139230</v>
      </c>
      <c r="G5" s="16">
        <f t="shared" si="0"/>
        <v>139299</v>
      </c>
      <c r="H5" s="16">
        <f t="shared" si="0"/>
        <v>139354</v>
      </c>
      <c r="I5" s="16">
        <f t="shared" si="0"/>
        <v>139374</v>
      </c>
      <c r="J5" s="16">
        <f t="shared" si="0"/>
        <v>139420</v>
      </c>
      <c r="K5" s="16">
        <f t="shared" si="0"/>
        <v>139489</v>
      </c>
      <c r="L5" s="16">
        <f t="shared" si="0"/>
        <v>139542</v>
      </c>
      <c r="M5" s="16">
        <f t="shared" si="0"/>
        <v>139551</v>
      </c>
      <c r="N5" s="16">
        <f t="shared" si="0"/>
        <v>139579</v>
      </c>
      <c r="O5" s="16">
        <f t="shared" si="0"/>
        <v>139609</v>
      </c>
      <c r="P5" s="16">
        <f t="shared" si="0"/>
        <v>139672</v>
      </c>
      <c r="Q5" s="16">
        <f t="shared" si="0"/>
        <v>139683</v>
      </c>
      <c r="R5" s="16">
        <f t="shared" si="0"/>
        <v>139687</v>
      </c>
      <c r="S5" s="16">
        <f t="shared" si="0"/>
        <v>139728</v>
      </c>
      <c r="T5" s="16">
        <f t="shared" si="0"/>
        <v>139792</v>
      </c>
      <c r="U5" s="16">
        <f t="shared" si="0"/>
        <v>139832</v>
      </c>
      <c r="V5" s="16">
        <f t="shared" si="0"/>
        <v>139839</v>
      </c>
      <c r="W5" s="16">
        <f t="shared" si="0"/>
        <v>139869</v>
      </c>
      <c r="X5" s="16">
        <f t="shared" si="0"/>
        <v>139899</v>
      </c>
      <c r="Y5" s="16">
        <f t="shared" si="0"/>
        <v>139941</v>
      </c>
      <c r="Z5" s="16">
        <f t="shared" si="0"/>
        <v>139971</v>
      </c>
      <c r="AA5" s="16">
        <f t="shared" si="0"/>
        <v>139995</v>
      </c>
      <c r="AB5" s="16">
        <f t="shared" si="0"/>
        <v>140056</v>
      </c>
      <c r="AC5" s="16">
        <f t="shared" si="0"/>
        <v>140116</v>
      </c>
      <c r="AD5" s="16">
        <f t="shared" si="0"/>
        <v>140136</v>
      </c>
      <c r="AE5" s="16">
        <f t="shared" si="0"/>
        <v>140184</v>
      </c>
      <c r="AF5" s="16">
        <f t="shared" si="0"/>
        <v>140201</v>
      </c>
      <c r="AG5" s="16">
        <f t="shared" si="0"/>
        <v>46549</v>
      </c>
      <c r="AI5" s="16">
        <f>MAX(C5:AG5)-B5</f>
        <v>1107</v>
      </c>
    </row>
    <row r="6" spans="1:40" s="15" customFormat="1" x14ac:dyDescent="0.25">
      <c r="A6" s="2">
        <v>46549</v>
      </c>
      <c r="B6">
        <v>92545</v>
      </c>
      <c r="C6">
        <v>92569</v>
      </c>
      <c r="D6">
        <v>92592</v>
      </c>
      <c r="E6">
        <v>92607</v>
      </c>
      <c r="F6">
        <v>92681</v>
      </c>
      <c r="G6">
        <v>92750</v>
      </c>
      <c r="H6">
        <v>92805</v>
      </c>
      <c r="I6">
        <v>92825</v>
      </c>
      <c r="J6">
        <v>92871</v>
      </c>
      <c r="K6">
        <v>92940</v>
      </c>
      <c r="L6">
        <v>92993</v>
      </c>
      <c r="M6">
        <v>93002</v>
      </c>
      <c r="N6">
        <v>93030</v>
      </c>
      <c r="O6">
        <v>93060</v>
      </c>
      <c r="P6">
        <v>93123</v>
      </c>
      <c r="Q6">
        <v>93134</v>
      </c>
      <c r="R6">
        <v>93138</v>
      </c>
      <c r="S6">
        <v>93179</v>
      </c>
      <c r="T6">
        <v>93243</v>
      </c>
      <c r="U6">
        <v>93283</v>
      </c>
      <c r="V6">
        <v>93290</v>
      </c>
      <c r="W6">
        <v>93320</v>
      </c>
      <c r="X6">
        <v>93350</v>
      </c>
      <c r="Y6">
        <v>93392</v>
      </c>
      <c r="Z6">
        <v>93422</v>
      </c>
      <c r="AA6">
        <v>93446</v>
      </c>
      <c r="AB6">
        <v>93507</v>
      </c>
      <c r="AC6">
        <v>93567</v>
      </c>
      <c r="AD6">
        <v>93587</v>
      </c>
      <c r="AE6">
        <v>93635</v>
      </c>
      <c r="AF6">
        <v>93652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21.734999999999999</v>
      </c>
      <c r="C8" s="11">
        <f t="shared" ref="C8:AG8" si="2">C4*(1+$A$9)</f>
        <v>24.839999999999996</v>
      </c>
      <c r="D8" s="11">
        <f t="shared" si="2"/>
        <v>23.805</v>
      </c>
      <c r="E8" s="11">
        <f t="shared" si="2"/>
        <v>15.524999999999999</v>
      </c>
      <c r="F8" s="11">
        <f t="shared" si="2"/>
        <v>76.589999999999989</v>
      </c>
      <c r="G8" s="11">
        <f t="shared" si="2"/>
        <v>71.414999999999992</v>
      </c>
      <c r="H8" s="11">
        <f t="shared" si="2"/>
        <v>56.924999999999997</v>
      </c>
      <c r="I8" s="11">
        <f t="shared" si="2"/>
        <v>20.7</v>
      </c>
      <c r="J8" s="11">
        <f t="shared" si="2"/>
        <v>47.61</v>
      </c>
      <c r="K8" s="11">
        <f t="shared" si="2"/>
        <v>71.414999999999992</v>
      </c>
      <c r="L8" s="11">
        <f t="shared" si="2"/>
        <v>54.854999999999997</v>
      </c>
      <c r="M8" s="11">
        <f t="shared" si="2"/>
        <v>9.3149999999999995</v>
      </c>
      <c r="N8" s="11">
        <f t="shared" si="2"/>
        <v>28.979999999999997</v>
      </c>
      <c r="O8" s="11">
        <f t="shared" si="2"/>
        <v>31.049999999999997</v>
      </c>
      <c r="P8" s="11">
        <f t="shared" si="2"/>
        <v>65.204999999999998</v>
      </c>
      <c r="Q8" s="11">
        <f t="shared" si="2"/>
        <v>11.385</v>
      </c>
      <c r="R8" s="11">
        <f t="shared" si="2"/>
        <v>4.1399999999999997</v>
      </c>
      <c r="S8" s="11">
        <f t="shared" si="2"/>
        <v>42.434999999999995</v>
      </c>
      <c r="T8" s="11">
        <f t="shared" si="2"/>
        <v>66.239999999999995</v>
      </c>
      <c r="U8" s="11">
        <f t="shared" si="2"/>
        <v>41.4</v>
      </c>
      <c r="V8" s="11">
        <f t="shared" si="2"/>
        <v>7.2449999999999992</v>
      </c>
      <c r="W8" s="11">
        <f t="shared" si="2"/>
        <v>31.049999999999997</v>
      </c>
      <c r="X8" s="11">
        <f t="shared" si="2"/>
        <v>31.049999999999997</v>
      </c>
      <c r="Y8" s="11">
        <f t="shared" si="2"/>
        <v>43.47</v>
      </c>
      <c r="Z8" s="11">
        <f t="shared" si="2"/>
        <v>31.049999999999997</v>
      </c>
      <c r="AA8" s="11">
        <f t="shared" si="2"/>
        <v>24.839999999999996</v>
      </c>
      <c r="AB8" s="11">
        <f t="shared" si="2"/>
        <v>63.134999999999998</v>
      </c>
      <c r="AC8" s="11">
        <f t="shared" si="2"/>
        <v>62.099999999999994</v>
      </c>
      <c r="AD8" s="11">
        <f t="shared" si="2"/>
        <v>20.7</v>
      </c>
      <c r="AE8" s="11">
        <f t="shared" si="2"/>
        <v>49.679999999999993</v>
      </c>
      <c r="AF8" s="11">
        <f t="shared" si="2"/>
        <v>17.594999999999999</v>
      </c>
      <c r="AG8" s="11">
        <f t="shared" si="2"/>
        <v>0</v>
      </c>
      <c r="AI8" s="15">
        <f>SUM(C8:AG8)</f>
        <v>1145.7449999999999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5.33</v>
      </c>
      <c r="C3" s="11">
        <v>2.68</v>
      </c>
      <c r="D3" s="11">
        <v>13.1</v>
      </c>
      <c r="E3" s="11">
        <v>9.8699999999999992</v>
      </c>
      <c r="F3" s="11">
        <v>9.2799999999999994</v>
      </c>
      <c r="G3" s="11">
        <v>10.5</v>
      </c>
      <c r="H3" s="11">
        <v>9.58</v>
      </c>
      <c r="I3" s="11">
        <v>12.7</v>
      </c>
      <c r="J3" s="11">
        <v>6.09</v>
      </c>
      <c r="K3" s="11">
        <v>10</v>
      </c>
      <c r="L3" s="11">
        <v>14.2</v>
      </c>
      <c r="M3" s="11">
        <v>9.1999999999999993</v>
      </c>
      <c r="N3" s="11">
        <v>13.4</v>
      </c>
      <c r="O3" s="11">
        <v>13.1</v>
      </c>
      <c r="P3" s="11">
        <v>13.8</v>
      </c>
      <c r="Q3" s="11">
        <v>12.2</v>
      </c>
      <c r="R3" s="11">
        <v>2.4500000000000002</v>
      </c>
      <c r="S3" s="11">
        <v>11.2</v>
      </c>
      <c r="T3" s="11">
        <v>5.96</v>
      </c>
      <c r="U3" s="11">
        <v>8.98</v>
      </c>
      <c r="V3" s="11">
        <v>12.6</v>
      </c>
      <c r="W3" s="11">
        <v>9.7200000000000006</v>
      </c>
      <c r="X3" s="11">
        <v>11.4</v>
      </c>
      <c r="Y3" s="11">
        <v>9.77</v>
      </c>
      <c r="Z3" s="11">
        <v>2.71</v>
      </c>
      <c r="AA3" s="11">
        <v>13.1</v>
      </c>
      <c r="AB3" s="11">
        <v>9.16</v>
      </c>
      <c r="AC3" s="11">
        <v>8.76</v>
      </c>
      <c r="AD3" s="11">
        <v>8.6199999999999992</v>
      </c>
      <c r="AE3" s="11">
        <v>8.9700000000000006</v>
      </c>
      <c r="AF3" s="11">
        <v>9.49</v>
      </c>
      <c r="AG3" s="11">
        <v>8.94</v>
      </c>
      <c r="AH3" s="11"/>
      <c r="AI3" s="11"/>
      <c r="AM3" s="5"/>
    </row>
    <row r="4" spans="1:40" s="4" customFormat="1" x14ac:dyDescent="0.25">
      <c r="A4" s="3" t="s">
        <v>7</v>
      </c>
      <c r="B4" s="22">
        <v>17</v>
      </c>
      <c r="C4" s="22">
        <v>14</v>
      </c>
      <c r="D4" s="22">
        <v>38</v>
      </c>
      <c r="E4" s="22">
        <v>72</v>
      </c>
      <c r="F4" s="22">
        <v>66</v>
      </c>
      <c r="G4" s="22">
        <v>56</v>
      </c>
      <c r="H4" s="22">
        <v>56</v>
      </c>
      <c r="I4" s="22">
        <v>22</v>
      </c>
      <c r="J4" s="22">
        <v>31</v>
      </c>
      <c r="K4" s="22">
        <v>36</v>
      </c>
      <c r="L4" s="22">
        <v>36</v>
      </c>
      <c r="M4" s="22">
        <v>34</v>
      </c>
      <c r="N4" s="22">
        <v>29</v>
      </c>
      <c r="O4" s="22">
        <v>20</v>
      </c>
      <c r="P4" s="22">
        <v>22</v>
      </c>
      <c r="Q4" s="22">
        <v>36</v>
      </c>
      <c r="R4" s="22">
        <v>6</v>
      </c>
      <c r="S4" s="22">
        <v>36</v>
      </c>
      <c r="T4" s="22">
        <v>25</v>
      </c>
      <c r="U4" s="22">
        <v>33</v>
      </c>
      <c r="V4" s="22">
        <v>27</v>
      </c>
      <c r="W4" s="22">
        <v>55</v>
      </c>
      <c r="X4" s="22">
        <v>61</v>
      </c>
      <c r="Y4" s="22">
        <v>49</v>
      </c>
      <c r="Z4" s="22">
        <v>12</v>
      </c>
      <c r="AA4" s="22">
        <v>43</v>
      </c>
      <c r="AB4" s="22">
        <v>63</v>
      </c>
      <c r="AC4" s="4">
        <v>67</v>
      </c>
      <c r="AD4" s="4">
        <v>64</v>
      </c>
      <c r="AE4" s="4">
        <v>67</v>
      </c>
      <c r="AF4" s="22">
        <v>63</v>
      </c>
      <c r="AG4" s="22">
        <v>57</v>
      </c>
      <c r="AI4" s="15">
        <f>SUM(C4:AG4)</f>
        <v>1296</v>
      </c>
      <c r="AJ4" s="6">
        <f>AVERAGE(C4:AG4)</f>
        <v>41.806451612903224</v>
      </c>
      <c r="AK4" s="17"/>
    </row>
    <row r="5" spans="1:40" x14ac:dyDescent="0.25">
      <c r="A5" s="2" t="s">
        <v>12</v>
      </c>
      <c r="B5" s="16">
        <f t="shared" ref="B5:AG5" si="0">$A6+B6</f>
        <v>140201</v>
      </c>
      <c r="C5" s="16">
        <f t="shared" si="0"/>
        <v>140215</v>
      </c>
      <c r="D5" s="16">
        <f t="shared" si="0"/>
        <v>140253</v>
      </c>
      <c r="E5" s="16">
        <f t="shared" si="0"/>
        <v>140325</v>
      </c>
      <c r="F5" s="16">
        <f t="shared" si="0"/>
        <v>140391</v>
      </c>
      <c r="G5" s="16">
        <f t="shared" si="0"/>
        <v>140447</v>
      </c>
      <c r="H5" s="16">
        <f t="shared" si="0"/>
        <v>140503</v>
      </c>
      <c r="I5" s="16">
        <f t="shared" si="0"/>
        <v>140525</v>
      </c>
      <c r="J5" s="16">
        <f t="shared" si="0"/>
        <v>140556</v>
      </c>
      <c r="K5" s="16">
        <f t="shared" si="0"/>
        <v>140592</v>
      </c>
      <c r="L5" s="16">
        <f t="shared" si="0"/>
        <v>140628</v>
      </c>
      <c r="M5" s="16">
        <f t="shared" si="0"/>
        <v>140662</v>
      </c>
      <c r="N5" s="16">
        <f t="shared" si="0"/>
        <v>140691</v>
      </c>
      <c r="O5" s="16">
        <f t="shared" si="0"/>
        <v>140711</v>
      </c>
      <c r="P5" s="16">
        <f t="shared" si="0"/>
        <v>140733</v>
      </c>
      <c r="Q5" s="16">
        <f t="shared" si="0"/>
        <v>140769</v>
      </c>
      <c r="R5" s="16">
        <f t="shared" si="0"/>
        <v>140775</v>
      </c>
      <c r="S5" s="16">
        <f t="shared" si="0"/>
        <v>140811</v>
      </c>
      <c r="T5" s="16">
        <f t="shared" si="0"/>
        <v>140836</v>
      </c>
      <c r="U5" s="16">
        <f t="shared" si="0"/>
        <v>140869</v>
      </c>
      <c r="V5" s="16">
        <f t="shared" si="0"/>
        <v>140896</v>
      </c>
      <c r="W5" s="16">
        <f t="shared" si="0"/>
        <v>140951</v>
      </c>
      <c r="X5" s="16">
        <f t="shared" si="0"/>
        <v>141012</v>
      </c>
      <c r="Y5" s="16">
        <f t="shared" si="0"/>
        <v>141052</v>
      </c>
      <c r="Z5" s="16">
        <f t="shared" si="0"/>
        <v>141064</v>
      </c>
      <c r="AA5" s="16">
        <f t="shared" si="0"/>
        <v>141107</v>
      </c>
      <c r="AB5" s="16">
        <f t="shared" si="0"/>
        <v>141170</v>
      </c>
      <c r="AC5" s="16">
        <f t="shared" si="0"/>
        <v>141237</v>
      </c>
      <c r="AD5" s="16">
        <f t="shared" si="0"/>
        <v>141301</v>
      </c>
      <c r="AE5" s="16">
        <f t="shared" si="0"/>
        <v>141368</v>
      </c>
      <c r="AF5" s="16">
        <f t="shared" si="0"/>
        <v>141431</v>
      </c>
      <c r="AG5" s="16">
        <f t="shared" si="0"/>
        <v>141488</v>
      </c>
      <c r="AI5" s="16">
        <f>MAX(C5:AG5)-B5</f>
        <v>1287</v>
      </c>
    </row>
    <row r="6" spans="1:40" s="15" customFormat="1" x14ac:dyDescent="0.25">
      <c r="A6" s="2">
        <v>46549</v>
      </c>
      <c r="B6">
        <v>93652</v>
      </c>
      <c r="C6">
        <v>93666</v>
      </c>
      <c r="D6">
        <v>93704</v>
      </c>
      <c r="E6">
        <v>93776</v>
      </c>
      <c r="F6">
        <v>93842</v>
      </c>
      <c r="G6">
        <v>93898</v>
      </c>
      <c r="H6">
        <v>93954</v>
      </c>
      <c r="I6">
        <v>93976</v>
      </c>
      <c r="J6">
        <v>94007</v>
      </c>
      <c r="K6">
        <v>94043</v>
      </c>
      <c r="L6">
        <v>94079</v>
      </c>
      <c r="M6">
        <v>94113</v>
      </c>
      <c r="N6">
        <v>94142</v>
      </c>
      <c r="O6">
        <v>94162</v>
      </c>
      <c r="P6">
        <v>94184</v>
      </c>
      <c r="Q6">
        <v>94220</v>
      </c>
      <c r="R6">
        <v>94226</v>
      </c>
      <c r="S6">
        <v>94262</v>
      </c>
      <c r="T6">
        <v>94287</v>
      </c>
      <c r="U6">
        <v>94320</v>
      </c>
      <c r="V6">
        <v>94347</v>
      </c>
      <c r="W6">
        <v>94402</v>
      </c>
      <c r="X6">
        <v>94463</v>
      </c>
      <c r="Y6">
        <v>94503</v>
      </c>
      <c r="Z6">
        <v>94515</v>
      </c>
      <c r="AA6">
        <v>94558</v>
      </c>
      <c r="AB6">
        <v>94621</v>
      </c>
      <c r="AC6">
        <v>94688</v>
      </c>
      <c r="AD6">
        <v>94752</v>
      </c>
      <c r="AE6">
        <v>94819</v>
      </c>
      <c r="AF6">
        <v>94882</v>
      </c>
      <c r="AG6">
        <v>94939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17.594999999999999</v>
      </c>
      <c r="C8" s="11">
        <f t="shared" ref="C8:AG8" si="2">C4*(1+$A$9)</f>
        <v>14.489999999999998</v>
      </c>
      <c r="D8" s="11">
        <f t="shared" si="2"/>
        <v>39.33</v>
      </c>
      <c r="E8" s="11">
        <f t="shared" si="2"/>
        <v>74.52</v>
      </c>
      <c r="F8" s="11">
        <f t="shared" si="2"/>
        <v>68.309999999999988</v>
      </c>
      <c r="G8" s="11">
        <f t="shared" si="2"/>
        <v>57.959999999999994</v>
      </c>
      <c r="H8" s="11">
        <f t="shared" si="2"/>
        <v>57.959999999999994</v>
      </c>
      <c r="I8" s="11">
        <f t="shared" si="2"/>
        <v>22.77</v>
      </c>
      <c r="J8" s="11">
        <f t="shared" si="2"/>
        <v>32.085000000000001</v>
      </c>
      <c r="K8" s="11">
        <f t="shared" si="2"/>
        <v>37.26</v>
      </c>
      <c r="L8" s="11">
        <f t="shared" si="2"/>
        <v>37.26</v>
      </c>
      <c r="M8" s="11">
        <f t="shared" si="2"/>
        <v>35.19</v>
      </c>
      <c r="N8" s="11">
        <f t="shared" si="2"/>
        <v>30.014999999999997</v>
      </c>
      <c r="O8" s="11">
        <f t="shared" si="2"/>
        <v>20.7</v>
      </c>
      <c r="P8" s="11">
        <f t="shared" si="2"/>
        <v>22.77</v>
      </c>
      <c r="Q8" s="11">
        <f t="shared" si="2"/>
        <v>37.26</v>
      </c>
      <c r="R8" s="11">
        <f t="shared" si="2"/>
        <v>6.2099999999999991</v>
      </c>
      <c r="S8" s="11">
        <f t="shared" si="2"/>
        <v>37.26</v>
      </c>
      <c r="T8" s="11">
        <f t="shared" si="2"/>
        <v>25.874999999999996</v>
      </c>
      <c r="U8" s="11">
        <f t="shared" si="2"/>
        <v>34.154999999999994</v>
      </c>
      <c r="V8" s="11">
        <f t="shared" si="2"/>
        <v>27.944999999999997</v>
      </c>
      <c r="W8" s="11">
        <f t="shared" si="2"/>
        <v>56.924999999999997</v>
      </c>
      <c r="X8" s="11">
        <f t="shared" si="2"/>
        <v>63.134999999999998</v>
      </c>
      <c r="Y8" s="11">
        <f t="shared" si="2"/>
        <v>50.714999999999996</v>
      </c>
      <c r="Z8" s="11">
        <f t="shared" si="2"/>
        <v>12.419999999999998</v>
      </c>
      <c r="AA8" s="11">
        <f t="shared" si="2"/>
        <v>44.504999999999995</v>
      </c>
      <c r="AB8" s="11">
        <f t="shared" si="2"/>
        <v>65.204999999999998</v>
      </c>
      <c r="AC8" s="11">
        <f t="shared" si="2"/>
        <v>69.344999999999999</v>
      </c>
      <c r="AD8" s="11">
        <f t="shared" si="2"/>
        <v>66.239999999999995</v>
      </c>
      <c r="AE8" s="11">
        <f t="shared" si="2"/>
        <v>69.344999999999999</v>
      </c>
      <c r="AF8" s="11">
        <f t="shared" si="2"/>
        <v>65.204999999999998</v>
      </c>
      <c r="AG8" s="11">
        <f t="shared" si="2"/>
        <v>58.994999999999997</v>
      </c>
      <c r="AI8" s="15">
        <f>SUM(C8:AG8)</f>
        <v>1341.3599999999997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8.94</v>
      </c>
      <c r="C3" s="11">
        <v>10.9</v>
      </c>
      <c r="D3" s="11">
        <v>9.6</v>
      </c>
      <c r="E3" s="11">
        <v>8.67</v>
      </c>
      <c r="F3" s="11">
        <v>10</v>
      </c>
      <c r="G3" s="11">
        <v>10.4</v>
      </c>
      <c r="H3" s="11">
        <v>10.1</v>
      </c>
      <c r="I3" s="11">
        <v>11.1</v>
      </c>
      <c r="J3" s="11">
        <v>11.1</v>
      </c>
      <c r="K3" s="11">
        <v>8.77</v>
      </c>
      <c r="L3" s="11">
        <v>11.8</v>
      </c>
      <c r="M3" s="11">
        <v>10.4</v>
      </c>
      <c r="N3" s="11">
        <v>8.7200000000000006</v>
      </c>
      <c r="O3" s="11">
        <v>9.25</v>
      </c>
      <c r="P3" s="11">
        <v>8.77</v>
      </c>
      <c r="Q3" s="11">
        <v>8.86</v>
      </c>
      <c r="R3" s="11">
        <v>9.4600000000000009</v>
      </c>
      <c r="S3" s="11">
        <v>8.93</v>
      </c>
      <c r="T3" s="11">
        <v>10</v>
      </c>
      <c r="U3" s="11">
        <v>9.7899999999999991</v>
      </c>
      <c r="V3" s="11">
        <v>8.6199999999999992</v>
      </c>
      <c r="W3" s="11">
        <v>8.6300000000000008</v>
      </c>
      <c r="X3" s="11">
        <v>4.4800000000000004</v>
      </c>
      <c r="Y3" s="11">
        <v>10.4</v>
      </c>
      <c r="Z3" s="11">
        <v>8.9600000000000009</v>
      </c>
      <c r="AA3" s="11">
        <v>8.4600000000000009</v>
      </c>
      <c r="AB3" s="11">
        <v>10.4</v>
      </c>
      <c r="AC3" s="11">
        <v>8.0500000000000007</v>
      </c>
      <c r="AD3" s="11">
        <v>10.5</v>
      </c>
      <c r="AE3" s="11">
        <v>8.5299999999999994</v>
      </c>
      <c r="AF3" s="11">
        <v>10.6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57</v>
      </c>
      <c r="C4" s="22">
        <v>56</v>
      </c>
      <c r="D4" s="22">
        <v>66</v>
      </c>
      <c r="E4" s="22">
        <v>63</v>
      </c>
      <c r="F4" s="22">
        <v>53</v>
      </c>
      <c r="G4" s="22">
        <v>63</v>
      </c>
      <c r="H4" s="22">
        <v>61</v>
      </c>
      <c r="I4" s="22">
        <v>59</v>
      </c>
      <c r="J4" s="22">
        <v>51</v>
      </c>
      <c r="K4" s="22">
        <v>62</v>
      </c>
      <c r="L4" s="22">
        <v>38</v>
      </c>
      <c r="M4" s="22">
        <v>59</v>
      </c>
      <c r="N4" s="22">
        <v>66</v>
      </c>
      <c r="O4" s="22">
        <v>65</v>
      </c>
      <c r="P4" s="22">
        <v>67</v>
      </c>
      <c r="Q4" s="22">
        <v>67</v>
      </c>
      <c r="R4" s="22">
        <v>56</v>
      </c>
      <c r="S4" s="22">
        <v>63</v>
      </c>
      <c r="T4" s="22">
        <v>53</v>
      </c>
      <c r="U4" s="22">
        <v>44</v>
      </c>
      <c r="V4" s="22">
        <v>54</v>
      </c>
      <c r="W4" s="22">
        <v>42</v>
      </c>
      <c r="X4" s="22">
        <v>13</v>
      </c>
      <c r="Y4" s="22">
        <v>57</v>
      </c>
      <c r="Z4" s="22">
        <v>68</v>
      </c>
      <c r="AA4" s="22">
        <v>64</v>
      </c>
      <c r="AB4" s="22">
        <v>60</v>
      </c>
      <c r="AC4" s="4">
        <v>54</v>
      </c>
      <c r="AD4" s="4">
        <v>50</v>
      </c>
      <c r="AE4" s="4">
        <v>45</v>
      </c>
      <c r="AF4" s="22">
        <v>17</v>
      </c>
      <c r="AG4" s="22"/>
      <c r="AI4" s="15">
        <f>SUM(C4:AG4)</f>
        <v>1636</v>
      </c>
      <c r="AJ4" s="6">
        <f>AVERAGE(C4:AG4)</f>
        <v>54.533333333333331</v>
      </c>
      <c r="AK4" s="17"/>
    </row>
    <row r="5" spans="1:40" x14ac:dyDescent="0.25">
      <c r="A5" s="2" t="s">
        <v>12</v>
      </c>
      <c r="B5" s="16">
        <f t="shared" ref="B5:AG5" si="0">$A6+B6</f>
        <v>141488</v>
      </c>
      <c r="C5" s="16">
        <f t="shared" si="0"/>
        <v>141544</v>
      </c>
      <c r="D5" s="16">
        <f t="shared" si="0"/>
        <v>141610</v>
      </c>
      <c r="E5" s="16">
        <f t="shared" si="0"/>
        <v>141673</v>
      </c>
      <c r="F5" s="16">
        <f t="shared" si="0"/>
        <v>141726</v>
      </c>
      <c r="G5" s="16">
        <f t="shared" si="0"/>
        <v>141789</v>
      </c>
      <c r="H5" s="16">
        <f t="shared" si="0"/>
        <v>141850</v>
      </c>
      <c r="I5" s="16">
        <f t="shared" si="0"/>
        <v>141909</v>
      </c>
      <c r="J5" s="16">
        <f t="shared" si="0"/>
        <v>141960</v>
      </c>
      <c r="K5" s="16">
        <f t="shared" si="0"/>
        <v>142022</v>
      </c>
      <c r="L5" s="16">
        <f t="shared" si="0"/>
        <v>142060</v>
      </c>
      <c r="M5" s="16">
        <f t="shared" si="0"/>
        <v>142119</v>
      </c>
      <c r="N5" s="16">
        <f t="shared" si="0"/>
        <v>142185</v>
      </c>
      <c r="O5" s="16">
        <f t="shared" si="0"/>
        <v>142250</v>
      </c>
      <c r="P5" s="16">
        <f t="shared" si="0"/>
        <v>142317</v>
      </c>
      <c r="Q5" s="16">
        <f t="shared" si="0"/>
        <v>142384</v>
      </c>
      <c r="R5" s="16">
        <f t="shared" si="0"/>
        <v>142440</v>
      </c>
      <c r="S5" s="16">
        <f t="shared" si="0"/>
        <v>142503</v>
      </c>
      <c r="T5" s="16">
        <f t="shared" si="0"/>
        <v>142556</v>
      </c>
      <c r="U5" s="16">
        <f t="shared" si="0"/>
        <v>142600</v>
      </c>
      <c r="V5" s="16">
        <f t="shared" si="0"/>
        <v>142654</v>
      </c>
      <c r="W5" s="16">
        <f t="shared" si="0"/>
        <v>142696</v>
      </c>
      <c r="X5" s="16">
        <f t="shared" si="0"/>
        <v>142709</v>
      </c>
      <c r="Y5" s="16">
        <f t="shared" si="0"/>
        <v>142766</v>
      </c>
      <c r="Z5" s="16">
        <f t="shared" si="0"/>
        <v>142834</v>
      </c>
      <c r="AA5" s="16">
        <f t="shared" si="0"/>
        <v>142898</v>
      </c>
      <c r="AB5" s="16">
        <f t="shared" si="0"/>
        <v>142958</v>
      </c>
      <c r="AC5" s="16">
        <f t="shared" si="0"/>
        <v>143012</v>
      </c>
      <c r="AD5" s="16">
        <f t="shared" si="0"/>
        <v>143062</v>
      </c>
      <c r="AE5" s="16">
        <f t="shared" si="0"/>
        <v>143107</v>
      </c>
      <c r="AF5" s="16">
        <f t="shared" si="0"/>
        <v>143124</v>
      </c>
      <c r="AG5" s="16">
        <f t="shared" si="0"/>
        <v>46549</v>
      </c>
      <c r="AI5" s="16">
        <f>MAX(C5:AG5)-B5</f>
        <v>1636</v>
      </c>
    </row>
    <row r="6" spans="1:40" s="15" customFormat="1" x14ac:dyDescent="0.25">
      <c r="A6" s="2">
        <v>46549</v>
      </c>
      <c r="B6">
        <v>94939</v>
      </c>
      <c r="C6">
        <v>94995</v>
      </c>
      <c r="D6">
        <v>95061</v>
      </c>
      <c r="E6">
        <v>95124</v>
      </c>
      <c r="F6">
        <v>95177</v>
      </c>
      <c r="G6">
        <v>95240</v>
      </c>
      <c r="H6">
        <v>95301</v>
      </c>
      <c r="I6">
        <v>95360</v>
      </c>
      <c r="J6">
        <v>95411</v>
      </c>
      <c r="K6">
        <v>95473</v>
      </c>
      <c r="L6">
        <v>95511</v>
      </c>
      <c r="M6">
        <v>95570</v>
      </c>
      <c r="N6">
        <v>95636</v>
      </c>
      <c r="O6">
        <v>95701</v>
      </c>
      <c r="P6">
        <v>95768</v>
      </c>
      <c r="Q6">
        <v>95835</v>
      </c>
      <c r="R6">
        <v>95891</v>
      </c>
      <c r="S6">
        <v>95954</v>
      </c>
      <c r="T6">
        <v>96007</v>
      </c>
      <c r="U6">
        <v>96051</v>
      </c>
      <c r="V6">
        <v>96105</v>
      </c>
      <c r="W6">
        <v>96147</v>
      </c>
      <c r="X6">
        <v>96160</v>
      </c>
      <c r="Y6">
        <v>96217</v>
      </c>
      <c r="Z6">
        <v>96285</v>
      </c>
      <c r="AA6">
        <v>96349</v>
      </c>
      <c r="AB6">
        <v>96409</v>
      </c>
      <c r="AC6">
        <v>96463</v>
      </c>
      <c r="AD6">
        <v>96513</v>
      </c>
      <c r="AE6">
        <v>96558</v>
      </c>
      <c r="AF6">
        <v>96575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58.994999999999997</v>
      </c>
      <c r="C8" s="11">
        <f t="shared" ref="C8:AG8" si="2">C4*(1+$A$9)</f>
        <v>57.959999999999994</v>
      </c>
      <c r="D8" s="11">
        <f t="shared" si="2"/>
        <v>68.309999999999988</v>
      </c>
      <c r="E8" s="11">
        <f t="shared" si="2"/>
        <v>65.204999999999998</v>
      </c>
      <c r="F8" s="11">
        <f t="shared" si="2"/>
        <v>54.854999999999997</v>
      </c>
      <c r="G8" s="11">
        <f t="shared" si="2"/>
        <v>65.204999999999998</v>
      </c>
      <c r="H8" s="11">
        <f t="shared" si="2"/>
        <v>63.134999999999998</v>
      </c>
      <c r="I8" s="11">
        <f t="shared" si="2"/>
        <v>61.064999999999998</v>
      </c>
      <c r="J8" s="11">
        <f t="shared" si="2"/>
        <v>52.784999999999997</v>
      </c>
      <c r="K8" s="11">
        <f t="shared" si="2"/>
        <v>64.17</v>
      </c>
      <c r="L8" s="11">
        <f t="shared" si="2"/>
        <v>39.33</v>
      </c>
      <c r="M8" s="11">
        <f t="shared" si="2"/>
        <v>61.064999999999998</v>
      </c>
      <c r="N8" s="11">
        <f t="shared" si="2"/>
        <v>68.309999999999988</v>
      </c>
      <c r="O8" s="11">
        <f t="shared" si="2"/>
        <v>67.274999999999991</v>
      </c>
      <c r="P8" s="11">
        <f t="shared" si="2"/>
        <v>69.344999999999999</v>
      </c>
      <c r="Q8" s="11">
        <f t="shared" si="2"/>
        <v>69.344999999999999</v>
      </c>
      <c r="R8" s="11">
        <f t="shared" si="2"/>
        <v>57.959999999999994</v>
      </c>
      <c r="S8" s="11">
        <f t="shared" si="2"/>
        <v>65.204999999999998</v>
      </c>
      <c r="T8" s="11">
        <f t="shared" si="2"/>
        <v>54.854999999999997</v>
      </c>
      <c r="U8" s="11">
        <f t="shared" ref="U8:Y8" si="3">U4*(1+$A$9)</f>
        <v>45.54</v>
      </c>
      <c r="V8" s="11">
        <f t="shared" si="3"/>
        <v>55.889999999999993</v>
      </c>
      <c r="W8" s="11">
        <f t="shared" si="3"/>
        <v>43.47</v>
      </c>
      <c r="X8" s="11">
        <f t="shared" si="3"/>
        <v>13.454999999999998</v>
      </c>
      <c r="Y8" s="11">
        <f t="shared" si="3"/>
        <v>58.994999999999997</v>
      </c>
      <c r="Z8" s="11">
        <f t="shared" si="2"/>
        <v>70.38</v>
      </c>
      <c r="AA8" s="11">
        <f t="shared" si="2"/>
        <v>66.239999999999995</v>
      </c>
      <c r="AB8" s="11">
        <f t="shared" si="2"/>
        <v>62.099999999999994</v>
      </c>
      <c r="AC8" s="11">
        <f t="shared" si="2"/>
        <v>55.889999999999993</v>
      </c>
      <c r="AD8" s="11">
        <f t="shared" si="2"/>
        <v>51.749999999999993</v>
      </c>
      <c r="AE8" s="11">
        <f t="shared" si="2"/>
        <v>46.574999999999996</v>
      </c>
      <c r="AF8" s="11">
        <f t="shared" si="2"/>
        <v>17.594999999999999</v>
      </c>
      <c r="AG8" s="11">
        <f t="shared" si="2"/>
        <v>0</v>
      </c>
      <c r="AI8" s="15">
        <f>SUM(C8:AG8)</f>
        <v>1693.2600000000002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10</v>
      </c>
      <c r="E3" s="11">
        <v>10</v>
      </c>
      <c r="F3" s="11">
        <v>10</v>
      </c>
      <c r="G3" s="11">
        <v>10</v>
      </c>
      <c r="H3" s="11">
        <v>6.4539999999999997</v>
      </c>
      <c r="I3" s="11">
        <v>4.9269999999999996</v>
      </c>
      <c r="J3" s="11">
        <v>3.1139999999999999</v>
      </c>
      <c r="K3" s="11">
        <v>3.6549999999999998</v>
      </c>
      <c r="L3" s="11">
        <v>4.0780000000000003</v>
      </c>
      <c r="M3" s="11">
        <v>10</v>
      </c>
      <c r="N3" s="11">
        <v>10</v>
      </c>
      <c r="O3" s="11">
        <v>10</v>
      </c>
      <c r="P3" s="11">
        <v>10</v>
      </c>
      <c r="Q3" s="11">
        <v>7.4429999999999996</v>
      </c>
      <c r="R3" s="11">
        <v>10</v>
      </c>
      <c r="S3" s="11">
        <v>9.7989999999999995</v>
      </c>
      <c r="T3" s="11">
        <v>9.9559999999999995</v>
      </c>
      <c r="U3" s="11">
        <v>9.4429999999999996</v>
      </c>
      <c r="V3" s="11">
        <v>2.266</v>
      </c>
      <c r="W3" s="11">
        <v>10</v>
      </c>
      <c r="X3" s="11">
        <v>9.8339999999999996</v>
      </c>
      <c r="Y3" s="11">
        <v>2.3740000000000001</v>
      </c>
      <c r="Z3" s="11">
        <v>9.6379999999999999</v>
      </c>
      <c r="AA3" s="11">
        <v>9.4429999999999996</v>
      </c>
      <c r="AB3" s="11">
        <v>8.9459999999999997</v>
      </c>
      <c r="AC3" s="11">
        <v>10</v>
      </c>
      <c r="AD3" s="11">
        <v>10</v>
      </c>
      <c r="AE3" s="11">
        <v>10</v>
      </c>
      <c r="AF3" s="11">
        <v>10</v>
      </c>
      <c r="AG3" s="11">
        <v>8.6319999999999997</v>
      </c>
      <c r="AH3" s="11"/>
      <c r="AI3" s="11"/>
      <c r="AM3" s="5"/>
    </row>
    <row r="4" spans="1:40" s="4" customFormat="1" x14ac:dyDescent="0.25">
      <c r="A4" s="3" t="s">
        <v>7</v>
      </c>
      <c r="B4" s="22">
        <v>21.1</v>
      </c>
      <c r="C4" s="22">
        <v>26.4</v>
      </c>
      <c r="D4" s="22">
        <v>49.1</v>
      </c>
      <c r="E4" s="22">
        <v>27.8</v>
      </c>
      <c r="F4" s="22">
        <v>24.5</v>
      </c>
      <c r="G4" s="22">
        <v>21</v>
      </c>
      <c r="H4" s="22">
        <v>19.2</v>
      </c>
      <c r="I4" s="22">
        <v>17.7</v>
      </c>
      <c r="J4" s="22">
        <v>13.9</v>
      </c>
      <c r="K4" s="22">
        <v>14.4</v>
      </c>
      <c r="L4" s="22">
        <v>6.5</v>
      </c>
      <c r="M4" s="22">
        <v>21.6</v>
      </c>
      <c r="N4" s="22">
        <v>39.299999999999997</v>
      </c>
      <c r="O4" s="22">
        <v>53.6</v>
      </c>
      <c r="P4" s="22">
        <v>23.6</v>
      </c>
      <c r="Q4" s="22">
        <v>17.8</v>
      </c>
      <c r="R4" s="22">
        <v>32.9</v>
      </c>
      <c r="S4" s="22">
        <v>58.4</v>
      </c>
      <c r="T4" s="22">
        <v>53.2</v>
      </c>
      <c r="U4" s="22">
        <v>53.7</v>
      </c>
      <c r="V4" s="22">
        <v>7.1</v>
      </c>
      <c r="W4" s="22">
        <v>46.6</v>
      </c>
      <c r="X4" s="22">
        <v>27.4</v>
      </c>
      <c r="Y4" s="22">
        <v>4.3</v>
      </c>
      <c r="Z4" s="22">
        <v>50.1</v>
      </c>
      <c r="AA4" s="22">
        <v>23.9</v>
      </c>
      <c r="AB4" s="22">
        <v>41.2</v>
      </c>
      <c r="AC4" s="22">
        <v>12</v>
      </c>
      <c r="AD4" s="22">
        <v>47</v>
      </c>
      <c r="AE4" s="22">
        <v>19.3</v>
      </c>
      <c r="AF4" s="22">
        <v>16.5</v>
      </c>
      <c r="AG4" s="22">
        <v>46.8</v>
      </c>
      <c r="AI4" s="4">
        <f>SUM(C4:AG4)</f>
        <v>916.8</v>
      </c>
      <c r="AJ4" s="6">
        <f>AVERAGE(C4:AG4)</f>
        <v>29.574193548387097</v>
      </c>
      <c r="AK4" s="17"/>
    </row>
    <row r="5" spans="1:40" x14ac:dyDescent="0.25">
      <c r="A5" s="2" t="s">
        <v>12</v>
      </c>
      <c r="B5" s="16">
        <v>12077</v>
      </c>
      <c r="C5">
        <v>12103</v>
      </c>
      <c r="D5">
        <v>12152</v>
      </c>
      <c r="E5" s="16">
        <v>12180</v>
      </c>
      <c r="F5" s="16">
        <v>12205</v>
      </c>
      <c r="G5" s="16">
        <v>12226</v>
      </c>
      <c r="H5" s="16">
        <v>12245</v>
      </c>
      <c r="I5" s="16">
        <v>12263</v>
      </c>
      <c r="J5" s="16">
        <v>12277</v>
      </c>
      <c r="K5" s="16">
        <v>12291</v>
      </c>
      <c r="L5" s="16">
        <v>12298</v>
      </c>
      <c r="M5" s="16">
        <v>12319</v>
      </c>
      <c r="N5" s="16">
        <v>12359</v>
      </c>
      <c r="O5" s="16">
        <v>12412</v>
      </c>
      <c r="P5" s="16">
        <v>12436</v>
      </c>
      <c r="Q5" s="16">
        <v>12454</v>
      </c>
      <c r="R5" s="16">
        <v>12487</v>
      </c>
      <c r="S5" s="16">
        <v>12545</v>
      </c>
      <c r="T5" s="16">
        <v>12598</v>
      </c>
      <c r="U5" s="16">
        <v>12652</v>
      </c>
      <c r="V5" s="16">
        <v>12659</v>
      </c>
      <c r="W5" s="16">
        <v>12706</v>
      </c>
      <c r="X5" s="16">
        <v>12733</v>
      </c>
      <c r="Y5" s="16">
        <v>12738</v>
      </c>
      <c r="Z5" s="16">
        <v>12788</v>
      </c>
      <c r="AA5" s="16">
        <v>12812</v>
      </c>
      <c r="AB5" s="16">
        <v>12853</v>
      </c>
      <c r="AC5" s="16">
        <v>12865</v>
      </c>
      <c r="AD5" s="16">
        <v>12912</v>
      </c>
      <c r="AE5" s="16">
        <v>12931</v>
      </c>
      <c r="AF5" s="16">
        <v>12948</v>
      </c>
      <c r="AG5" s="16">
        <v>12995</v>
      </c>
      <c r="AI5">
        <f>MAX(C5:AG5)-B5</f>
        <v>918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84" priority="1" stopIfTrue="1" operator="greaterThan">
      <formula>17</formula>
    </cfRule>
    <cfRule type="cellIs" dxfId="3283" priority="2" stopIfTrue="1" operator="between">
      <formula>10</formula>
      <formula>15</formula>
    </cfRule>
    <cfRule type="cellIs" dxfId="3282" priority="3" stopIfTrue="1" operator="between">
      <formula>15</formula>
      <formula>17</formula>
    </cfRule>
  </conditionalFormatting>
  <conditionalFormatting sqref="B4:AG4">
    <cfRule type="cellIs" dxfId="3281" priority="4" stopIfTrue="1" operator="greaterThan">
      <formula>50</formula>
    </cfRule>
    <cfRule type="cellIs" dxfId="3280" priority="5" stopIfTrue="1" operator="between">
      <formula>25</formula>
      <formula>35</formula>
    </cfRule>
    <cfRule type="cellIs" dxfId="3279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10.6</v>
      </c>
      <c r="C3" s="11">
        <v>12.1</v>
      </c>
      <c r="D3" s="11">
        <v>13.3</v>
      </c>
      <c r="E3" s="11">
        <v>12</v>
      </c>
      <c r="F3" s="11">
        <v>12.7</v>
      </c>
      <c r="G3" s="11">
        <v>13.3</v>
      </c>
      <c r="H3" s="11">
        <v>10.5</v>
      </c>
      <c r="I3" s="11">
        <v>8.3800000000000008</v>
      </c>
      <c r="J3" s="11">
        <v>10.9</v>
      </c>
      <c r="K3" s="11">
        <v>8.7100000000000009</v>
      </c>
      <c r="L3" s="11">
        <v>8.3000000000000007</v>
      </c>
      <c r="M3" s="11">
        <v>8.1199999999999992</v>
      </c>
      <c r="N3" s="11">
        <v>11</v>
      </c>
      <c r="O3" s="11">
        <v>12.1</v>
      </c>
      <c r="P3" s="11">
        <v>8.59</v>
      </c>
      <c r="Q3" s="11">
        <v>10.9</v>
      </c>
      <c r="R3" s="11">
        <v>9.33</v>
      </c>
      <c r="S3" s="11">
        <v>10.4</v>
      </c>
      <c r="T3" s="11">
        <v>10.5</v>
      </c>
      <c r="U3" s="11">
        <v>10.9</v>
      </c>
      <c r="V3" s="11">
        <v>9.6999999999999993</v>
      </c>
      <c r="W3" s="11">
        <v>12.3</v>
      </c>
      <c r="X3" s="11">
        <v>10.9</v>
      </c>
      <c r="Y3" s="11">
        <v>11.1</v>
      </c>
      <c r="Z3" s="11">
        <v>11.6</v>
      </c>
      <c r="AA3" s="11">
        <v>11.3</v>
      </c>
      <c r="AB3" s="11">
        <v>12.7</v>
      </c>
      <c r="AC3" s="11">
        <v>12.3</v>
      </c>
      <c r="AD3" s="11">
        <v>10.8</v>
      </c>
      <c r="AE3" s="11">
        <v>12.5</v>
      </c>
      <c r="AF3" s="11">
        <v>9.9499999999999993</v>
      </c>
      <c r="AG3" s="11">
        <v>10.6</v>
      </c>
      <c r="AH3" s="11"/>
      <c r="AI3" s="11"/>
      <c r="AM3" s="5"/>
    </row>
    <row r="4" spans="1:40" s="4" customFormat="1" x14ac:dyDescent="0.25">
      <c r="A4" s="3" t="s">
        <v>7</v>
      </c>
      <c r="B4" s="22">
        <v>17</v>
      </c>
      <c r="C4" s="22">
        <v>35</v>
      </c>
      <c r="D4" s="22">
        <v>39</v>
      </c>
      <c r="E4" s="22">
        <v>48</v>
      </c>
      <c r="F4" s="22">
        <v>48</v>
      </c>
      <c r="G4" s="22">
        <v>19</v>
      </c>
      <c r="H4" s="22">
        <v>57</v>
      </c>
      <c r="I4" s="22">
        <v>64</v>
      </c>
      <c r="J4" s="22">
        <v>45</v>
      </c>
      <c r="K4" s="22">
        <v>59</v>
      </c>
      <c r="L4" s="22">
        <v>56</v>
      </c>
      <c r="M4" s="22">
        <v>61</v>
      </c>
      <c r="N4" s="22">
        <v>24</v>
      </c>
      <c r="O4" s="22">
        <v>38</v>
      </c>
      <c r="P4" s="22">
        <v>64</v>
      </c>
      <c r="Q4" s="22">
        <v>53</v>
      </c>
      <c r="R4" s="22">
        <v>31</v>
      </c>
      <c r="S4" s="22">
        <v>54</v>
      </c>
      <c r="T4" s="22">
        <v>41</v>
      </c>
      <c r="U4" s="22">
        <v>55</v>
      </c>
      <c r="V4" s="22">
        <v>60</v>
      </c>
      <c r="W4" s="22">
        <v>34</v>
      </c>
      <c r="X4" s="22">
        <v>58</v>
      </c>
      <c r="Y4" s="22">
        <v>46</v>
      </c>
      <c r="Z4" s="22">
        <v>29</v>
      </c>
      <c r="AA4" s="22">
        <v>27</v>
      </c>
      <c r="AB4" s="22">
        <v>29</v>
      </c>
      <c r="AC4" s="4">
        <v>53</v>
      </c>
      <c r="AD4" s="4">
        <v>40</v>
      </c>
      <c r="AE4" s="4">
        <v>24</v>
      </c>
      <c r="AF4" s="22">
        <v>56</v>
      </c>
      <c r="AG4" s="22">
        <v>64</v>
      </c>
      <c r="AI4" s="15">
        <f>SUM(C4:AG4)</f>
        <v>1411</v>
      </c>
      <c r="AJ4" s="6">
        <f>AVERAGE(C4:AG4)</f>
        <v>45.516129032258064</v>
      </c>
      <c r="AK4" s="17"/>
    </row>
    <row r="5" spans="1:40" x14ac:dyDescent="0.25">
      <c r="A5" s="2" t="s">
        <v>12</v>
      </c>
      <c r="B5" s="16">
        <f t="shared" ref="B5:AG5" si="0">$A6+B6</f>
        <v>143124</v>
      </c>
      <c r="C5" s="16">
        <f t="shared" si="0"/>
        <v>143159</v>
      </c>
      <c r="D5" s="16">
        <f t="shared" si="0"/>
        <v>143198</v>
      </c>
      <c r="E5" s="16">
        <f t="shared" si="0"/>
        <v>143246</v>
      </c>
      <c r="F5" s="16">
        <f t="shared" si="0"/>
        <v>143294</v>
      </c>
      <c r="G5" s="16">
        <f t="shared" si="0"/>
        <v>143313</v>
      </c>
      <c r="H5" s="16">
        <f t="shared" si="0"/>
        <v>143370</v>
      </c>
      <c r="I5" s="16">
        <f t="shared" si="0"/>
        <v>143434</v>
      </c>
      <c r="J5" s="16">
        <f t="shared" si="0"/>
        <v>143479</v>
      </c>
      <c r="K5" s="16">
        <f t="shared" si="0"/>
        <v>143538</v>
      </c>
      <c r="L5" s="16">
        <f t="shared" si="0"/>
        <v>143594</v>
      </c>
      <c r="M5" s="16">
        <f t="shared" si="0"/>
        <v>143655</v>
      </c>
      <c r="N5" s="16">
        <f t="shared" si="0"/>
        <v>143679</v>
      </c>
      <c r="O5" s="16">
        <f t="shared" si="0"/>
        <v>143717</v>
      </c>
      <c r="P5" s="16">
        <f t="shared" si="0"/>
        <v>143781</v>
      </c>
      <c r="Q5" s="16">
        <f t="shared" si="0"/>
        <v>143834</v>
      </c>
      <c r="R5" s="16">
        <f t="shared" si="0"/>
        <v>143865</v>
      </c>
      <c r="S5" s="16">
        <f t="shared" si="0"/>
        <v>143919</v>
      </c>
      <c r="T5" s="16">
        <f t="shared" si="0"/>
        <v>143960</v>
      </c>
      <c r="U5" s="16">
        <f t="shared" si="0"/>
        <v>144015</v>
      </c>
      <c r="V5" s="16">
        <f t="shared" si="0"/>
        <v>144075</v>
      </c>
      <c r="W5" s="16">
        <f t="shared" si="0"/>
        <v>144109</v>
      </c>
      <c r="X5" s="16">
        <f t="shared" si="0"/>
        <v>144167</v>
      </c>
      <c r="Y5" s="16">
        <f t="shared" si="0"/>
        <v>144213</v>
      </c>
      <c r="Z5" s="16">
        <f t="shared" si="0"/>
        <v>144242</v>
      </c>
      <c r="AA5" s="16">
        <f t="shared" si="0"/>
        <v>144269</v>
      </c>
      <c r="AB5" s="16">
        <f t="shared" si="0"/>
        <v>144298</v>
      </c>
      <c r="AC5" s="16">
        <f t="shared" si="0"/>
        <v>144351</v>
      </c>
      <c r="AD5" s="16">
        <f t="shared" si="0"/>
        <v>144391</v>
      </c>
      <c r="AE5" s="16">
        <f t="shared" si="0"/>
        <v>144415</v>
      </c>
      <c r="AF5" s="16">
        <f t="shared" si="0"/>
        <v>144471</v>
      </c>
      <c r="AG5" s="16">
        <f t="shared" si="0"/>
        <v>144535</v>
      </c>
      <c r="AI5" s="16">
        <f>MAX(C5:AG5)-B5</f>
        <v>1411</v>
      </c>
    </row>
    <row r="6" spans="1:40" s="15" customFormat="1" x14ac:dyDescent="0.25">
      <c r="A6" s="2">
        <v>46549</v>
      </c>
      <c r="B6">
        <v>96575</v>
      </c>
      <c r="C6">
        <v>96610</v>
      </c>
      <c r="D6">
        <v>96649</v>
      </c>
      <c r="E6">
        <v>96697</v>
      </c>
      <c r="F6">
        <v>96745</v>
      </c>
      <c r="G6">
        <v>96764</v>
      </c>
      <c r="H6">
        <v>96821</v>
      </c>
      <c r="I6">
        <v>96885</v>
      </c>
      <c r="J6">
        <v>96930</v>
      </c>
      <c r="K6">
        <v>96989</v>
      </c>
      <c r="L6">
        <v>97045</v>
      </c>
      <c r="M6">
        <v>97106</v>
      </c>
      <c r="N6">
        <v>97130</v>
      </c>
      <c r="O6">
        <v>97168</v>
      </c>
      <c r="P6">
        <v>97232</v>
      </c>
      <c r="Q6">
        <v>97285</v>
      </c>
      <c r="R6">
        <v>97316</v>
      </c>
      <c r="S6">
        <v>97370</v>
      </c>
      <c r="T6">
        <v>97411</v>
      </c>
      <c r="U6">
        <v>97466</v>
      </c>
      <c r="V6">
        <v>97526</v>
      </c>
      <c r="W6">
        <v>97560</v>
      </c>
      <c r="X6">
        <v>97618</v>
      </c>
      <c r="Y6">
        <v>97664</v>
      </c>
      <c r="Z6">
        <v>97693</v>
      </c>
      <c r="AA6">
        <v>97720</v>
      </c>
      <c r="AB6">
        <v>97749</v>
      </c>
      <c r="AC6">
        <v>97802</v>
      </c>
      <c r="AD6">
        <v>97842</v>
      </c>
      <c r="AE6">
        <v>97866</v>
      </c>
      <c r="AF6">
        <v>97922</v>
      </c>
      <c r="AG6">
        <v>97986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17.594999999999999</v>
      </c>
      <c r="C8" s="11">
        <f t="shared" ref="C8:AG8" si="2">C4*(1+$A$9)</f>
        <v>36.224999999999994</v>
      </c>
      <c r="D8" s="11">
        <f t="shared" si="2"/>
        <v>40.364999999999995</v>
      </c>
      <c r="E8" s="11">
        <f t="shared" si="2"/>
        <v>49.679999999999993</v>
      </c>
      <c r="F8" s="11">
        <f t="shared" si="2"/>
        <v>49.679999999999993</v>
      </c>
      <c r="G8" s="11">
        <f t="shared" si="2"/>
        <v>19.664999999999999</v>
      </c>
      <c r="H8" s="11">
        <f t="shared" si="2"/>
        <v>58.994999999999997</v>
      </c>
      <c r="I8" s="11">
        <f t="shared" si="2"/>
        <v>66.239999999999995</v>
      </c>
      <c r="J8" s="11">
        <f t="shared" si="2"/>
        <v>46.574999999999996</v>
      </c>
      <c r="K8" s="11">
        <f t="shared" si="2"/>
        <v>61.064999999999998</v>
      </c>
      <c r="L8" s="11">
        <f t="shared" si="2"/>
        <v>57.959999999999994</v>
      </c>
      <c r="M8" s="11">
        <f t="shared" si="2"/>
        <v>63.134999999999998</v>
      </c>
      <c r="N8" s="11">
        <f t="shared" si="2"/>
        <v>24.839999999999996</v>
      </c>
      <c r="O8" s="11">
        <f t="shared" si="2"/>
        <v>39.33</v>
      </c>
      <c r="P8" s="11">
        <f t="shared" si="2"/>
        <v>66.239999999999995</v>
      </c>
      <c r="Q8" s="11">
        <f t="shared" si="2"/>
        <v>54.854999999999997</v>
      </c>
      <c r="R8" s="11">
        <f t="shared" si="2"/>
        <v>32.085000000000001</v>
      </c>
      <c r="S8" s="11">
        <f t="shared" si="2"/>
        <v>55.889999999999993</v>
      </c>
      <c r="T8" s="11">
        <f t="shared" si="2"/>
        <v>42.434999999999995</v>
      </c>
      <c r="U8" s="11">
        <f t="shared" si="2"/>
        <v>56.924999999999997</v>
      </c>
      <c r="V8" s="11">
        <f t="shared" si="2"/>
        <v>62.099999999999994</v>
      </c>
      <c r="W8" s="11">
        <f t="shared" si="2"/>
        <v>35.19</v>
      </c>
      <c r="X8" s="11">
        <f t="shared" si="2"/>
        <v>60.029999999999994</v>
      </c>
      <c r="Y8" s="11">
        <f t="shared" si="2"/>
        <v>47.61</v>
      </c>
      <c r="Z8" s="11">
        <f t="shared" si="2"/>
        <v>30.014999999999997</v>
      </c>
      <c r="AA8" s="11">
        <f t="shared" si="2"/>
        <v>27.944999999999997</v>
      </c>
      <c r="AB8" s="11">
        <f t="shared" si="2"/>
        <v>30.014999999999997</v>
      </c>
      <c r="AC8" s="11">
        <f t="shared" si="2"/>
        <v>54.854999999999997</v>
      </c>
      <c r="AD8" s="11">
        <f t="shared" si="2"/>
        <v>41.4</v>
      </c>
      <c r="AE8" s="11">
        <f t="shared" si="2"/>
        <v>24.839999999999996</v>
      </c>
      <c r="AF8" s="11">
        <f t="shared" si="2"/>
        <v>57.959999999999994</v>
      </c>
      <c r="AG8" s="11">
        <f t="shared" si="2"/>
        <v>66.239999999999995</v>
      </c>
      <c r="AI8" s="15">
        <f>SUM(C8:AG8)</f>
        <v>1460.385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10.6</v>
      </c>
      <c r="C3" s="11">
        <v>13.2</v>
      </c>
      <c r="D3" s="11">
        <v>12</v>
      </c>
      <c r="E3" s="11">
        <v>10.1</v>
      </c>
      <c r="F3" s="11">
        <v>11.3</v>
      </c>
      <c r="G3" s="11">
        <v>11.4</v>
      </c>
      <c r="H3" s="11">
        <v>13.1</v>
      </c>
      <c r="I3" s="11">
        <v>14.3</v>
      </c>
      <c r="J3" s="11">
        <v>13.2</v>
      </c>
      <c r="K3" s="11">
        <v>10.6</v>
      </c>
      <c r="L3" s="11">
        <v>8.7100000000000009</v>
      </c>
      <c r="M3" s="11">
        <v>8.26</v>
      </c>
      <c r="N3" s="11">
        <v>10.9</v>
      </c>
      <c r="O3" s="11">
        <v>8.59</v>
      </c>
      <c r="P3" s="11">
        <v>10.3</v>
      </c>
      <c r="Q3" s="11">
        <v>10</v>
      </c>
      <c r="R3" s="11">
        <v>8.24</v>
      </c>
      <c r="S3" s="11">
        <v>11.4</v>
      </c>
      <c r="T3" s="11">
        <v>8.61</v>
      </c>
      <c r="U3" s="11">
        <v>11.3</v>
      </c>
      <c r="V3" s="11">
        <v>8.3000000000000007</v>
      </c>
      <c r="W3" s="11">
        <v>8.02</v>
      </c>
      <c r="X3" s="11">
        <v>9.1300000000000008</v>
      </c>
      <c r="Y3" s="11">
        <v>9.77</v>
      </c>
      <c r="Z3" s="11">
        <v>7.81</v>
      </c>
      <c r="AA3" s="11">
        <v>9.86</v>
      </c>
      <c r="AB3" s="11">
        <v>9.27</v>
      </c>
      <c r="AC3" s="11">
        <v>3.51</v>
      </c>
      <c r="AD3" s="11">
        <v>2.84</v>
      </c>
      <c r="AE3" s="11">
        <v>5.27</v>
      </c>
      <c r="AF3" s="11">
        <v>10.7</v>
      </c>
      <c r="AG3" s="11">
        <v>9.91</v>
      </c>
      <c r="AH3" s="11"/>
      <c r="AI3" s="11"/>
      <c r="AM3" s="5"/>
    </row>
    <row r="4" spans="1:40" s="4" customFormat="1" x14ac:dyDescent="0.25">
      <c r="A4" s="3" t="s">
        <v>7</v>
      </c>
      <c r="B4" s="22">
        <v>64</v>
      </c>
      <c r="C4" s="22">
        <v>24</v>
      </c>
      <c r="D4" s="22">
        <v>52</v>
      </c>
      <c r="E4" s="22">
        <v>65</v>
      </c>
      <c r="F4" s="22">
        <v>21</v>
      </c>
      <c r="G4" s="22">
        <v>48</v>
      </c>
      <c r="H4" s="22">
        <v>31</v>
      </c>
      <c r="I4" s="22">
        <v>33</v>
      </c>
      <c r="J4" s="22">
        <v>44</v>
      </c>
      <c r="K4" s="22">
        <v>41</v>
      </c>
      <c r="L4" s="22">
        <v>60</v>
      </c>
      <c r="M4" s="22">
        <v>61</v>
      </c>
      <c r="N4" s="22">
        <v>38</v>
      </c>
      <c r="O4" s="22">
        <v>54</v>
      </c>
      <c r="P4" s="22">
        <v>46</v>
      </c>
      <c r="Q4" s="22">
        <v>58</v>
      </c>
      <c r="R4" s="22">
        <v>61</v>
      </c>
      <c r="S4" s="22">
        <v>32</v>
      </c>
      <c r="T4" s="22">
        <v>60</v>
      </c>
      <c r="U4" s="22">
        <v>51</v>
      </c>
      <c r="V4" s="22">
        <v>58</v>
      </c>
      <c r="W4" s="22">
        <v>58</v>
      </c>
      <c r="X4" s="22">
        <v>57</v>
      </c>
      <c r="Y4" s="22">
        <v>56</v>
      </c>
      <c r="Z4" s="22">
        <v>52</v>
      </c>
      <c r="AA4" s="22">
        <v>36</v>
      </c>
      <c r="AB4" s="22">
        <v>16</v>
      </c>
      <c r="AC4" s="4">
        <v>11</v>
      </c>
      <c r="AD4" s="4">
        <v>9</v>
      </c>
      <c r="AE4" s="4">
        <v>18</v>
      </c>
      <c r="AF4" s="22">
        <v>45</v>
      </c>
      <c r="AG4" s="22">
        <v>27</v>
      </c>
      <c r="AI4" s="15">
        <f>SUM(C4:AG4)</f>
        <v>1323</v>
      </c>
      <c r="AJ4" s="6">
        <f>AVERAGE(C4:AG4)</f>
        <v>42.677419354838712</v>
      </c>
      <c r="AK4" s="17"/>
    </row>
    <row r="5" spans="1:40" x14ac:dyDescent="0.25">
      <c r="A5" s="2" t="s">
        <v>12</v>
      </c>
      <c r="B5" s="16">
        <f t="shared" ref="B5:AG5" si="0">$A6+B6</f>
        <v>144535</v>
      </c>
      <c r="C5" s="16">
        <f t="shared" si="0"/>
        <v>144559</v>
      </c>
      <c r="D5" s="16">
        <f t="shared" si="0"/>
        <v>144611</v>
      </c>
      <c r="E5" s="16">
        <f t="shared" si="0"/>
        <v>144676</v>
      </c>
      <c r="F5" s="16">
        <f t="shared" si="0"/>
        <v>144697</v>
      </c>
      <c r="G5" s="16">
        <f t="shared" si="0"/>
        <v>144745</v>
      </c>
      <c r="H5" s="16">
        <f t="shared" si="0"/>
        <v>144776</v>
      </c>
      <c r="I5" s="16">
        <f t="shared" si="0"/>
        <v>144809</v>
      </c>
      <c r="J5" s="16">
        <f t="shared" si="0"/>
        <v>144853</v>
      </c>
      <c r="K5" s="16">
        <f t="shared" si="0"/>
        <v>144894</v>
      </c>
      <c r="L5" s="16">
        <f t="shared" si="0"/>
        <v>144954</v>
      </c>
      <c r="M5" s="16">
        <f t="shared" si="0"/>
        <v>145015</v>
      </c>
      <c r="N5" s="16">
        <f t="shared" si="0"/>
        <v>145053</v>
      </c>
      <c r="O5" s="16">
        <f t="shared" si="0"/>
        <v>145107</v>
      </c>
      <c r="P5" s="16">
        <f t="shared" si="0"/>
        <v>145153</v>
      </c>
      <c r="Q5" s="16">
        <f t="shared" si="0"/>
        <v>145211</v>
      </c>
      <c r="R5" s="16">
        <f t="shared" si="0"/>
        <v>145272</v>
      </c>
      <c r="S5" s="16">
        <f t="shared" si="0"/>
        <v>145304</v>
      </c>
      <c r="T5" s="16">
        <f t="shared" si="0"/>
        <v>145364</v>
      </c>
      <c r="U5" s="16">
        <f t="shared" si="0"/>
        <v>145415</v>
      </c>
      <c r="V5" s="16">
        <f t="shared" si="0"/>
        <v>145473</v>
      </c>
      <c r="W5" s="16">
        <f t="shared" si="0"/>
        <v>145531</v>
      </c>
      <c r="X5" s="16">
        <f t="shared" si="0"/>
        <v>145588</v>
      </c>
      <c r="Y5" s="16">
        <f t="shared" si="0"/>
        <v>145644</v>
      </c>
      <c r="Z5" s="16">
        <f t="shared" si="0"/>
        <v>145696</v>
      </c>
      <c r="AA5" s="16">
        <f t="shared" si="0"/>
        <v>145732</v>
      </c>
      <c r="AB5" s="16">
        <f t="shared" si="0"/>
        <v>145748</v>
      </c>
      <c r="AC5" s="16">
        <f t="shared" si="0"/>
        <v>145759</v>
      </c>
      <c r="AD5" s="16">
        <f t="shared" si="0"/>
        <v>145768</v>
      </c>
      <c r="AE5" s="16">
        <f t="shared" si="0"/>
        <v>145786</v>
      </c>
      <c r="AF5" s="16">
        <f t="shared" si="0"/>
        <v>145831</v>
      </c>
      <c r="AG5" s="16">
        <f t="shared" si="0"/>
        <v>145858</v>
      </c>
      <c r="AI5" s="16">
        <f>MAX(C5:AG5)-B5</f>
        <v>1323</v>
      </c>
    </row>
    <row r="6" spans="1:40" s="15" customFormat="1" x14ac:dyDescent="0.25">
      <c r="A6" s="2">
        <v>46549</v>
      </c>
      <c r="B6">
        <v>97986</v>
      </c>
      <c r="C6">
        <v>98010</v>
      </c>
      <c r="D6">
        <v>98062</v>
      </c>
      <c r="E6">
        <v>98127</v>
      </c>
      <c r="F6">
        <v>98148</v>
      </c>
      <c r="G6">
        <v>98196</v>
      </c>
      <c r="H6">
        <v>98227</v>
      </c>
      <c r="I6">
        <v>98260</v>
      </c>
      <c r="J6">
        <v>98304</v>
      </c>
      <c r="K6">
        <v>98345</v>
      </c>
      <c r="L6">
        <v>98405</v>
      </c>
      <c r="M6">
        <v>98466</v>
      </c>
      <c r="N6">
        <v>98504</v>
      </c>
      <c r="O6">
        <v>98558</v>
      </c>
      <c r="P6">
        <v>98604</v>
      </c>
      <c r="Q6">
        <v>98662</v>
      </c>
      <c r="R6">
        <v>98723</v>
      </c>
      <c r="S6">
        <v>98755</v>
      </c>
      <c r="T6">
        <v>98815</v>
      </c>
      <c r="U6">
        <v>98866</v>
      </c>
      <c r="V6">
        <v>98924</v>
      </c>
      <c r="W6">
        <v>98982</v>
      </c>
      <c r="X6">
        <v>99039</v>
      </c>
      <c r="Y6">
        <v>99095</v>
      </c>
      <c r="Z6">
        <v>99147</v>
      </c>
      <c r="AA6">
        <v>99183</v>
      </c>
      <c r="AB6">
        <v>99199</v>
      </c>
      <c r="AC6">
        <v>99210</v>
      </c>
      <c r="AD6">
        <v>99219</v>
      </c>
      <c r="AE6">
        <v>99237</v>
      </c>
      <c r="AF6">
        <v>99282</v>
      </c>
      <c r="AG6">
        <v>99309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66.239999999999995</v>
      </c>
      <c r="C8" s="11">
        <f t="shared" ref="C8:AG8" si="2">C4*(1+$A$9)</f>
        <v>24.839999999999996</v>
      </c>
      <c r="D8" s="11">
        <f t="shared" si="2"/>
        <v>53.819999999999993</v>
      </c>
      <c r="E8" s="11">
        <f t="shared" si="2"/>
        <v>67.274999999999991</v>
      </c>
      <c r="F8" s="11">
        <f t="shared" si="2"/>
        <v>21.734999999999999</v>
      </c>
      <c r="G8" s="11">
        <f t="shared" si="2"/>
        <v>49.679999999999993</v>
      </c>
      <c r="H8" s="11">
        <f t="shared" si="2"/>
        <v>32.085000000000001</v>
      </c>
      <c r="I8" s="11">
        <f t="shared" si="2"/>
        <v>34.154999999999994</v>
      </c>
      <c r="J8" s="11">
        <f t="shared" si="2"/>
        <v>45.54</v>
      </c>
      <c r="K8" s="11">
        <f t="shared" si="2"/>
        <v>42.434999999999995</v>
      </c>
      <c r="L8" s="11">
        <f t="shared" si="2"/>
        <v>62.099999999999994</v>
      </c>
      <c r="M8" s="11">
        <f t="shared" si="2"/>
        <v>63.134999999999998</v>
      </c>
      <c r="N8" s="11">
        <f t="shared" si="2"/>
        <v>39.33</v>
      </c>
      <c r="O8" s="11">
        <f t="shared" si="2"/>
        <v>55.889999999999993</v>
      </c>
      <c r="P8" s="11">
        <f t="shared" si="2"/>
        <v>47.61</v>
      </c>
      <c r="Q8" s="11">
        <f t="shared" si="2"/>
        <v>60.029999999999994</v>
      </c>
      <c r="R8" s="11">
        <f t="shared" si="2"/>
        <v>63.134999999999998</v>
      </c>
      <c r="S8" s="11">
        <f t="shared" si="2"/>
        <v>33.119999999999997</v>
      </c>
      <c r="T8" s="11">
        <f t="shared" si="2"/>
        <v>62.099999999999994</v>
      </c>
      <c r="U8" s="11">
        <f t="shared" si="2"/>
        <v>52.784999999999997</v>
      </c>
      <c r="V8" s="11">
        <f t="shared" si="2"/>
        <v>60.029999999999994</v>
      </c>
      <c r="W8" s="11">
        <f t="shared" si="2"/>
        <v>60.029999999999994</v>
      </c>
      <c r="X8" s="11">
        <f t="shared" si="2"/>
        <v>58.994999999999997</v>
      </c>
      <c r="Y8" s="11">
        <f t="shared" si="2"/>
        <v>57.959999999999994</v>
      </c>
      <c r="Z8" s="11">
        <f t="shared" si="2"/>
        <v>53.819999999999993</v>
      </c>
      <c r="AA8" s="11">
        <f t="shared" si="2"/>
        <v>37.26</v>
      </c>
      <c r="AB8" s="11">
        <f t="shared" si="2"/>
        <v>16.559999999999999</v>
      </c>
      <c r="AC8" s="11">
        <f t="shared" si="2"/>
        <v>11.385</v>
      </c>
      <c r="AD8" s="11">
        <f t="shared" si="2"/>
        <v>9.3149999999999995</v>
      </c>
      <c r="AE8" s="11">
        <f t="shared" si="2"/>
        <v>18.63</v>
      </c>
      <c r="AF8" s="11">
        <f t="shared" si="2"/>
        <v>46.574999999999996</v>
      </c>
      <c r="AG8" s="11">
        <f t="shared" si="2"/>
        <v>27.944999999999997</v>
      </c>
      <c r="AI8" s="15">
        <f>SUM(C8:AG8)</f>
        <v>1369.3050000000001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9.91</v>
      </c>
      <c r="C3" s="11">
        <v>8.56</v>
      </c>
      <c r="D3" s="11">
        <v>8.43</v>
      </c>
      <c r="E3" s="11">
        <v>8.65</v>
      </c>
      <c r="F3" s="11">
        <v>8.5399999999999991</v>
      </c>
      <c r="G3" s="11">
        <v>8.31</v>
      </c>
      <c r="H3" s="11">
        <v>8.2799999999999994</v>
      </c>
      <c r="I3" s="11">
        <v>8.08</v>
      </c>
      <c r="J3" s="11">
        <v>7.97</v>
      </c>
      <c r="K3" s="11">
        <v>8.02</v>
      </c>
      <c r="L3" s="11">
        <v>8.02</v>
      </c>
      <c r="M3" s="11">
        <v>8.26</v>
      </c>
      <c r="N3" s="11">
        <v>10.8</v>
      </c>
      <c r="O3" s="11">
        <v>8.56</v>
      </c>
      <c r="P3" s="11">
        <v>10.1</v>
      </c>
      <c r="Q3" s="11">
        <v>11.5</v>
      </c>
      <c r="R3" s="11">
        <v>10.5</v>
      </c>
      <c r="S3" s="11">
        <v>9.1199999999999992</v>
      </c>
      <c r="T3" s="11">
        <v>2.88</v>
      </c>
      <c r="U3" s="11">
        <v>12.5</v>
      </c>
      <c r="V3" s="11">
        <v>9.24</v>
      </c>
      <c r="W3" s="11">
        <v>10.7</v>
      </c>
      <c r="X3" s="11">
        <v>12</v>
      </c>
      <c r="Y3" s="11">
        <v>12.4</v>
      </c>
      <c r="Z3" s="11">
        <v>9.1199999999999992</v>
      </c>
      <c r="AA3" s="11">
        <v>8.59</v>
      </c>
      <c r="AB3" s="11">
        <v>8.33</v>
      </c>
      <c r="AC3" s="11">
        <v>8.15</v>
      </c>
      <c r="AD3" s="11">
        <v>8.32</v>
      </c>
      <c r="AE3" s="11">
        <v>9.42</v>
      </c>
      <c r="AF3" s="11">
        <v>9.06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27</v>
      </c>
      <c r="C4" s="22">
        <v>59</v>
      </c>
      <c r="D4" s="22">
        <v>60</v>
      </c>
      <c r="E4" s="22">
        <v>53</v>
      </c>
      <c r="F4" s="22">
        <v>59</v>
      </c>
      <c r="G4" s="22">
        <v>59</v>
      </c>
      <c r="H4" s="22">
        <v>58</v>
      </c>
      <c r="I4" s="22">
        <v>56</v>
      </c>
      <c r="J4" s="22">
        <v>52</v>
      </c>
      <c r="K4" s="22">
        <v>54</v>
      </c>
      <c r="L4" s="22">
        <v>55</v>
      </c>
      <c r="M4" s="22">
        <v>55</v>
      </c>
      <c r="N4" s="22">
        <v>43</v>
      </c>
      <c r="O4" s="22">
        <v>11</v>
      </c>
      <c r="P4" s="22">
        <v>24</v>
      </c>
      <c r="Q4" s="22">
        <v>25</v>
      </c>
      <c r="R4" s="22">
        <v>40</v>
      </c>
      <c r="S4" s="22">
        <v>44</v>
      </c>
      <c r="T4" s="22">
        <v>5</v>
      </c>
      <c r="U4" s="22">
        <v>37</v>
      </c>
      <c r="V4" s="22">
        <v>56</v>
      </c>
      <c r="W4" s="22">
        <v>30</v>
      </c>
      <c r="X4" s="22">
        <v>31</v>
      </c>
      <c r="Y4" s="22">
        <v>34</v>
      </c>
      <c r="Z4" s="22">
        <v>58</v>
      </c>
      <c r="AA4" s="22">
        <v>57</v>
      </c>
      <c r="AB4" s="22">
        <v>55</v>
      </c>
      <c r="AC4" s="4">
        <v>52</v>
      </c>
      <c r="AD4" s="4">
        <v>50</v>
      </c>
      <c r="AE4" s="4">
        <v>41</v>
      </c>
      <c r="AF4" s="22">
        <v>35</v>
      </c>
      <c r="AG4" s="22"/>
      <c r="AI4" s="15">
        <f>SUM(C4:AG4)</f>
        <v>1348</v>
      </c>
      <c r="AJ4" s="6">
        <f>AVERAGE(C4:AG4)</f>
        <v>44.93333333333333</v>
      </c>
      <c r="AK4" s="17"/>
    </row>
    <row r="5" spans="1:40" x14ac:dyDescent="0.25">
      <c r="A5" s="2" t="s">
        <v>12</v>
      </c>
      <c r="B5" s="16">
        <f t="shared" ref="B5" si="0">$A6+B6</f>
        <v>145858</v>
      </c>
      <c r="C5" s="16">
        <f t="shared" ref="C5:AG5" si="1">$A6+C6</f>
        <v>145917</v>
      </c>
      <c r="D5" s="16">
        <f t="shared" si="1"/>
        <v>145977</v>
      </c>
      <c r="E5" s="16">
        <f t="shared" si="1"/>
        <v>146030</v>
      </c>
      <c r="F5" s="16">
        <f t="shared" si="1"/>
        <v>146089</v>
      </c>
      <c r="G5" s="16">
        <f t="shared" si="1"/>
        <v>146148</v>
      </c>
      <c r="H5" s="16">
        <f t="shared" si="1"/>
        <v>146206</v>
      </c>
      <c r="I5" s="16">
        <f t="shared" si="1"/>
        <v>146262</v>
      </c>
      <c r="J5" s="16">
        <f t="shared" si="1"/>
        <v>146314</v>
      </c>
      <c r="K5" s="16">
        <f t="shared" si="1"/>
        <v>146368</v>
      </c>
      <c r="L5" s="16">
        <f t="shared" si="1"/>
        <v>146423</v>
      </c>
      <c r="M5" s="16">
        <f t="shared" si="1"/>
        <v>146478</v>
      </c>
      <c r="N5" s="16">
        <f t="shared" si="1"/>
        <v>146521</v>
      </c>
      <c r="O5" s="16">
        <f t="shared" si="1"/>
        <v>146532</v>
      </c>
      <c r="P5" s="16">
        <f t="shared" si="1"/>
        <v>146556</v>
      </c>
      <c r="Q5" s="16">
        <f t="shared" si="1"/>
        <v>146581</v>
      </c>
      <c r="R5" s="16">
        <f t="shared" si="1"/>
        <v>146621</v>
      </c>
      <c r="S5" s="16">
        <f t="shared" si="1"/>
        <v>146665</v>
      </c>
      <c r="T5" s="16">
        <f t="shared" si="1"/>
        <v>146670</v>
      </c>
      <c r="U5" s="16">
        <f t="shared" si="1"/>
        <v>146707</v>
      </c>
      <c r="V5" s="16">
        <f t="shared" si="1"/>
        <v>146763</v>
      </c>
      <c r="W5" s="16">
        <f t="shared" si="1"/>
        <v>146793</v>
      </c>
      <c r="X5" s="16">
        <f t="shared" si="1"/>
        <v>146824</v>
      </c>
      <c r="Y5" s="16">
        <f t="shared" si="1"/>
        <v>146858</v>
      </c>
      <c r="Z5" s="16">
        <f t="shared" si="1"/>
        <v>146916</v>
      </c>
      <c r="AA5" s="16">
        <f t="shared" si="1"/>
        <v>146973</v>
      </c>
      <c r="AB5" s="16">
        <f t="shared" si="1"/>
        <v>147028</v>
      </c>
      <c r="AC5" s="16">
        <f t="shared" si="1"/>
        <v>147080</v>
      </c>
      <c r="AD5" s="16">
        <f t="shared" si="1"/>
        <v>147130</v>
      </c>
      <c r="AE5" s="16">
        <f t="shared" si="1"/>
        <v>147171</v>
      </c>
      <c r="AF5" s="16">
        <f t="shared" si="1"/>
        <v>147206</v>
      </c>
      <c r="AG5" s="16">
        <f t="shared" si="1"/>
        <v>46549</v>
      </c>
      <c r="AI5" s="16">
        <f>MAX(C5:AG5)-B5</f>
        <v>1348</v>
      </c>
    </row>
    <row r="6" spans="1:40" s="15" customFormat="1" x14ac:dyDescent="0.25">
      <c r="A6" s="2">
        <v>46549</v>
      </c>
      <c r="B6">
        <v>99309</v>
      </c>
      <c r="C6">
        <v>99368</v>
      </c>
      <c r="D6">
        <v>99428</v>
      </c>
      <c r="E6">
        <v>99481</v>
      </c>
      <c r="F6">
        <v>99540</v>
      </c>
      <c r="G6">
        <v>99599</v>
      </c>
      <c r="H6">
        <v>99657</v>
      </c>
      <c r="I6">
        <v>99713</v>
      </c>
      <c r="J6">
        <v>99765</v>
      </c>
      <c r="K6">
        <v>99819</v>
      </c>
      <c r="L6">
        <v>99874</v>
      </c>
      <c r="M6">
        <v>99929</v>
      </c>
      <c r="N6">
        <v>99972</v>
      </c>
      <c r="O6">
        <v>99983</v>
      </c>
      <c r="P6">
        <v>100007</v>
      </c>
      <c r="Q6">
        <v>100032</v>
      </c>
      <c r="R6">
        <v>100072</v>
      </c>
      <c r="S6">
        <v>100116</v>
      </c>
      <c r="T6">
        <v>100121</v>
      </c>
      <c r="U6">
        <v>100158</v>
      </c>
      <c r="V6">
        <v>100214</v>
      </c>
      <c r="W6">
        <v>100244</v>
      </c>
      <c r="X6">
        <v>100275</v>
      </c>
      <c r="Y6">
        <v>100309</v>
      </c>
      <c r="Z6">
        <v>100367</v>
      </c>
      <c r="AA6">
        <v>100424</v>
      </c>
      <c r="AB6">
        <v>100479</v>
      </c>
      <c r="AC6">
        <v>100531</v>
      </c>
      <c r="AD6">
        <v>100581</v>
      </c>
      <c r="AE6">
        <v>100622</v>
      </c>
      <c r="AF6">
        <v>100657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2">B4*(1+$A$9)</f>
        <v>27.944999999999997</v>
      </c>
      <c r="C8" s="11">
        <f t="shared" ref="C8:AG8" si="3">C4*(1+$A$9)</f>
        <v>61.064999999999998</v>
      </c>
      <c r="D8" s="11">
        <f t="shared" si="3"/>
        <v>62.099999999999994</v>
      </c>
      <c r="E8" s="11">
        <f t="shared" si="3"/>
        <v>54.854999999999997</v>
      </c>
      <c r="F8" s="11">
        <f t="shared" si="3"/>
        <v>61.064999999999998</v>
      </c>
      <c r="G8" s="11">
        <f t="shared" si="3"/>
        <v>61.064999999999998</v>
      </c>
      <c r="H8" s="11">
        <f t="shared" si="3"/>
        <v>60.029999999999994</v>
      </c>
      <c r="I8" s="11">
        <f t="shared" si="3"/>
        <v>57.959999999999994</v>
      </c>
      <c r="J8" s="11">
        <f t="shared" si="3"/>
        <v>53.819999999999993</v>
      </c>
      <c r="K8" s="11">
        <f t="shared" si="3"/>
        <v>55.889999999999993</v>
      </c>
      <c r="L8" s="11">
        <f t="shared" si="3"/>
        <v>56.924999999999997</v>
      </c>
      <c r="M8" s="11">
        <f t="shared" si="3"/>
        <v>56.924999999999997</v>
      </c>
      <c r="N8" s="11">
        <f t="shared" si="3"/>
        <v>44.504999999999995</v>
      </c>
      <c r="O8" s="11">
        <f t="shared" si="3"/>
        <v>11.385</v>
      </c>
      <c r="P8" s="11">
        <f t="shared" si="3"/>
        <v>24.839999999999996</v>
      </c>
      <c r="Q8" s="11">
        <f t="shared" si="3"/>
        <v>25.874999999999996</v>
      </c>
      <c r="R8" s="11">
        <f t="shared" si="3"/>
        <v>41.4</v>
      </c>
      <c r="S8" s="11">
        <f t="shared" si="3"/>
        <v>45.54</v>
      </c>
      <c r="T8" s="11">
        <f t="shared" si="3"/>
        <v>5.1749999999999998</v>
      </c>
      <c r="U8" s="11">
        <f t="shared" si="3"/>
        <v>38.294999999999995</v>
      </c>
      <c r="V8" s="11">
        <f t="shared" si="3"/>
        <v>57.959999999999994</v>
      </c>
      <c r="W8" s="11">
        <f t="shared" si="3"/>
        <v>31.049999999999997</v>
      </c>
      <c r="X8" s="11">
        <f t="shared" si="3"/>
        <v>32.085000000000001</v>
      </c>
      <c r="Y8" s="11">
        <f t="shared" si="3"/>
        <v>35.19</v>
      </c>
      <c r="Z8" s="11">
        <f t="shared" si="3"/>
        <v>60.029999999999994</v>
      </c>
      <c r="AA8" s="11">
        <f t="shared" si="3"/>
        <v>58.994999999999997</v>
      </c>
      <c r="AB8" s="11">
        <f t="shared" si="3"/>
        <v>56.924999999999997</v>
      </c>
      <c r="AC8" s="11">
        <f t="shared" si="3"/>
        <v>53.819999999999993</v>
      </c>
      <c r="AD8" s="11">
        <f t="shared" si="3"/>
        <v>51.749999999999993</v>
      </c>
      <c r="AE8" s="11">
        <f t="shared" si="3"/>
        <v>42.434999999999995</v>
      </c>
      <c r="AF8" s="11">
        <f t="shared" si="3"/>
        <v>36.224999999999994</v>
      </c>
      <c r="AG8" s="11">
        <f t="shared" si="3"/>
        <v>0</v>
      </c>
      <c r="AI8" s="15">
        <f>SUM(C8:AG8)</f>
        <v>1395.1799999999994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3.4999999999999476E-2</v>
      </c>
    </row>
  </sheetData>
  <conditionalFormatting sqref="C4:AG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9.06</v>
      </c>
      <c r="C3" s="11">
        <v>7.55</v>
      </c>
      <c r="D3" s="11">
        <v>7.92</v>
      </c>
      <c r="E3" s="11">
        <v>9.16</v>
      </c>
      <c r="F3" s="11">
        <v>8.3000000000000007</v>
      </c>
      <c r="G3" s="11">
        <v>8.85</v>
      </c>
      <c r="H3" s="11">
        <v>8.81</v>
      </c>
      <c r="I3" s="11">
        <v>10.3</v>
      </c>
      <c r="J3" s="11">
        <v>7.42</v>
      </c>
      <c r="K3" s="11">
        <v>7.45</v>
      </c>
      <c r="L3" s="11">
        <v>8.23</v>
      </c>
      <c r="M3" s="11">
        <v>7.58</v>
      </c>
      <c r="N3" s="11">
        <v>7.5</v>
      </c>
      <c r="O3" s="11">
        <v>7.32</v>
      </c>
      <c r="P3" s="11">
        <v>10.6</v>
      </c>
      <c r="Q3" s="11">
        <v>10</v>
      </c>
      <c r="R3" s="11">
        <v>8.26</v>
      </c>
      <c r="S3" s="11">
        <v>8.27</v>
      </c>
      <c r="T3" s="11">
        <v>10.4</v>
      </c>
      <c r="U3" s="11">
        <v>9.9600000000000009</v>
      </c>
      <c r="V3" s="11">
        <v>2.89</v>
      </c>
      <c r="W3" s="11">
        <v>11.1</v>
      </c>
      <c r="X3" s="11">
        <v>9.2799999999999994</v>
      </c>
      <c r="Y3" s="11">
        <v>6.92</v>
      </c>
      <c r="Z3" s="11">
        <v>1.32</v>
      </c>
      <c r="AA3" s="11">
        <v>9.8000000000000007</v>
      </c>
      <c r="AB3" s="11">
        <v>6.64</v>
      </c>
      <c r="AC3" s="11">
        <v>9.86</v>
      </c>
      <c r="AD3" s="11">
        <v>8.84</v>
      </c>
      <c r="AE3" s="11">
        <v>6.16</v>
      </c>
      <c r="AF3" s="11">
        <v>2.57</v>
      </c>
      <c r="AG3" s="11">
        <v>10.1</v>
      </c>
      <c r="AH3" s="11"/>
      <c r="AI3" s="11"/>
      <c r="AM3" s="5"/>
    </row>
    <row r="4" spans="1:40" s="4" customFormat="1" x14ac:dyDescent="0.25">
      <c r="A4" s="3" t="s">
        <v>7</v>
      </c>
      <c r="B4" s="22">
        <v>35</v>
      </c>
      <c r="C4" s="22">
        <v>46</v>
      </c>
      <c r="D4" s="22">
        <v>50</v>
      </c>
      <c r="E4" s="22">
        <v>37</v>
      </c>
      <c r="F4" s="22">
        <v>40</v>
      </c>
      <c r="G4" s="22">
        <v>44</v>
      </c>
      <c r="H4" s="22">
        <v>45</v>
      </c>
      <c r="I4" s="22">
        <v>47</v>
      </c>
      <c r="J4" s="22">
        <v>45</v>
      </c>
      <c r="K4" s="22">
        <v>45</v>
      </c>
      <c r="L4" s="22">
        <v>40</v>
      </c>
      <c r="M4" s="22">
        <v>46</v>
      </c>
      <c r="N4" s="22">
        <v>40</v>
      </c>
      <c r="O4" s="22">
        <v>45</v>
      </c>
      <c r="P4" s="22">
        <v>22</v>
      </c>
      <c r="Q4" s="22">
        <v>24</v>
      </c>
      <c r="R4" s="22">
        <v>41</v>
      </c>
      <c r="S4" s="22">
        <v>36</v>
      </c>
      <c r="T4" s="22">
        <v>19</v>
      </c>
      <c r="U4" s="22">
        <v>14</v>
      </c>
      <c r="V4" s="22">
        <v>2</v>
      </c>
      <c r="W4" s="22">
        <v>16</v>
      </c>
      <c r="X4" s="22">
        <v>26</v>
      </c>
      <c r="Y4" s="22">
        <v>14</v>
      </c>
      <c r="Z4" s="22">
        <v>3</v>
      </c>
      <c r="AA4" s="22">
        <v>11</v>
      </c>
      <c r="AB4" s="22">
        <v>7</v>
      </c>
      <c r="AC4" s="4">
        <v>33</v>
      </c>
      <c r="AD4" s="4">
        <v>33</v>
      </c>
      <c r="AE4" s="4">
        <v>17</v>
      </c>
      <c r="AF4" s="22">
        <v>5</v>
      </c>
      <c r="AG4" s="22">
        <v>16</v>
      </c>
      <c r="AI4" s="15">
        <f>SUM(C4:AG4)</f>
        <v>909</v>
      </c>
      <c r="AJ4" s="6">
        <f>AVERAGE(C4:AG4)</f>
        <v>29.322580645161292</v>
      </c>
      <c r="AK4" s="17"/>
    </row>
    <row r="5" spans="1:40" x14ac:dyDescent="0.25">
      <c r="A5" s="2" t="s">
        <v>12</v>
      </c>
      <c r="B5" s="16">
        <f t="shared" ref="B5:AG5" si="0">$A6+B6</f>
        <v>147206</v>
      </c>
      <c r="C5" s="16">
        <f t="shared" si="0"/>
        <v>147252</v>
      </c>
      <c r="D5" s="16">
        <f t="shared" si="0"/>
        <v>147302</v>
      </c>
      <c r="E5" s="16">
        <f t="shared" si="0"/>
        <v>147339</v>
      </c>
      <c r="F5" s="16">
        <f t="shared" si="0"/>
        <v>147379</v>
      </c>
      <c r="G5" s="16">
        <f t="shared" si="0"/>
        <v>147423</v>
      </c>
      <c r="H5" s="16">
        <f t="shared" si="0"/>
        <v>147468</v>
      </c>
      <c r="I5" s="16">
        <f t="shared" si="0"/>
        <v>147515</v>
      </c>
      <c r="J5" s="16">
        <f t="shared" si="0"/>
        <v>147560</v>
      </c>
      <c r="K5" s="16">
        <f t="shared" si="0"/>
        <v>147605</v>
      </c>
      <c r="L5" s="16">
        <f t="shared" si="0"/>
        <v>147645</v>
      </c>
      <c r="M5" s="16">
        <f t="shared" si="0"/>
        <v>147691</v>
      </c>
      <c r="N5" s="16">
        <f t="shared" si="0"/>
        <v>147731</v>
      </c>
      <c r="O5" s="16">
        <f t="shared" si="0"/>
        <v>147776</v>
      </c>
      <c r="P5" s="16">
        <f t="shared" si="0"/>
        <v>147798</v>
      </c>
      <c r="Q5" s="16">
        <f t="shared" si="0"/>
        <v>147822</v>
      </c>
      <c r="R5" s="16">
        <f t="shared" si="0"/>
        <v>147763</v>
      </c>
      <c r="S5" s="16">
        <f t="shared" si="0"/>
        <v>147899</v>
      </c>
      <c r="T5" s="16">
        <f t="shared" si="0"/>
        <v>147918</v>
      </c>
      <c r="U5" s="16">
        <f t="shared" si="0"/>
        <v>147932</v>
      </c>
      <c r="V5" s="16">
        <f t="shared" si="0"/>
        <v>147934</v>
      </c>
      <c r="W5" s="16">
        <f t="shared" si="0"/>
        <v>147950</v>
      </c>
      <c r="X5" s="16">
        <f t="shared" si="0"/>
        <v>147976</v>
      </c>
      <c r="Y5" s="16">
        <f t="shared" si="0"/>
        <v>147990</v>
      </c>
      <c r="Z5" s="16">
        <f t="shared" si="0"/>
        <v>147993</v>
      </c>
      <c r="AA5" s="16">
        <f t="shared" si="0"/>
        <v>148004</v>
      </c>
      <c r="AB5" s="16">
        <f t="shared" si="0"/>
        <v>148011</v>
      </c>
      <c r="AC5" s="16">
        <f t="shared" si="0"/>
        <v>148044</v>
      </c>
      <c r="AD5" s="16">
        <f t="shared" si="0"/>
        <v>148077</v>
      </c>
      <c r="AE5" s="16">
        <f t="shared" si="0"/>
        <v>148094</v>
      </c>
      <c r="AF5" s="16">
        <f t="shared" si="0"/>
        <v>148099</v>
      </c>
      <c r="AG5" s="16">
        <f t="shared" si="0"/>
        <v>148115</v>
      </c>
      <c r="AI5" s="16">
        <f>MAX(C5:AG5)-B5</f>
        <v>909</v>
      </c>
    </row>
    <row r="6" spans="1:40" s="15" customFormat="1" x14ac:dyDescent="0.25">
      <c r="A6" s="2">
        <v>46549</v>
      </c>
      <c r="B6">
        <v>100657</v>
      </c>
      <c r="C6">
        <v>100703</v>
      </c>
      <c r="D6">
        <v>100753</v>
      </c>
      <c r="E6">
        <v>100790</v>
      </c>
      <c r="F6">
        <v>100830</v>
      </c>
      <c r="G6">
        <v>100874</v>
      </c>
      <c r="H6">
        <v>100919</v>
      </c>
      <c r="I6">
        <v>100966</v>
      </c>
      <c r="J6">
        <v>101011</v>
      </c>
      <c r="K6">
        <v>101056</v>
      </c>
      <c r="L6">
        <v>101096</v>
      </c>
      <c r="M6">
        <v>101142</v>
      </c>
      <c r="N6">
        <v>101182</v>
      </c>
      <c r="O6">
        <v>101227</v>
      </c>
      <c r="P6">
        <v>101249</v>
      </c>
      <c r="Q6">
        <v>101273</v>
      </c>
      <c r="R6">
        <v>101214</v>
      </c>
      <c r="S6">
        <v>101350</v>
      </c>
      <c r="T6">
        <v>101369</v>
      </c>
      <c r="U6">
        <v>101383</v>
      </c>
      <c r="V6">
        <v>101385</v>
      </c>
      <c r="W6">
        <v>101401</v>
      </c>
      <c r="X6">
        <v>101427</v>
      </c>
      <c r="Y6">
        <v>101441</v>
      </c>
      <c r="Z6">
        <v>101444</v>
      </c>
      <c r="AA6">
        <v>101455</v>
      </c>
      <c r="AB6">
        <v>101462</v>
      </c>
      <c r="AC6">
        <v>101495</v>
      </c>
      <c r="AD6">
        <v>101528</v>
      </c>
      <c r="AE6">
        <v>101545</v>
      </c>
      <c r="AF6">
        <v>101550</v>
      </c>
      <c r="AG6">
        <v>101566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36.224999999999994</v>
      </c>
      <c r="C8" s="11">
        <f t="shared" ref="C8:AG8" si="2">C4*(1+$A$9)</f>
        <v>47.61</v>
      </c>
      <c r="D8" s="11">
        <f t="shared" si="2"/>
        <v>51.749999999999993</v>
      </c>
      <c r="E8" s="11">
        <f t="shared" si="2"/>
        <v>38.294999999999995</v>
      </c>
      <c r="F8" s="11">
        <f t="shared" si="2"/>
        <v>41.4</v>
      </c>
      <c r="G8" s="11">
        <f t="shared" si="2"/>
        <v>45.54</v>
      </c>
      <c r="H8" s="11">
        <f t="shared" si="2"/>
        <v>46.574999999999996</v>
      </c>
      <c r="I8" s="11">
        <f t="shared" si="2"/>
        <v>48.644999999999996</v>
      </c>
      <c r="J8" s="11">
        <f t="shared" si="2"/>
        <v>46.574999999999996</v>
      </c>
      <c r="K8" s="11">
        <f t="shared" si="2"/>
        <v>46.574999999999996</v>
      </c>
      <c r="L8" s="11">
        <f t="shared" si="2"/>
        <v>41.4</v>
      </c>
      <c r="M8" s="11">
        <f t="shared" si="2"/>
        <v>47.61</v>
      </c>
      <c r="N8" s="11">
        <f t="shared" si="2"/>
        <v>41.4</v>
      </c>
      <c r="O8" s="11">
        <f t="shared" si="2"/>
        <v>46.574999999999996</v>
      </c>
      <c r="P8" s="11">
        <f t="shared" si="2"/>
        <v>22.77</v>
      </c>
      <c r="Q8" s="11">
        <f t="shared" si="2"/>
        <v>24.839999999999996</v>
      </c>
      <c r="R8" s="11">
        <f t="shared" si="2"/>
        <v>42.434999999999995</v>
      </c>
      <c r="S8" s="11">
        <f t="shared" si="2"/>
        <v>37.26</v>
      </c>
      <c r="T8" s="11">
        <f t="shared" si="2"/>
        <v>19.664999999999999</v>
      </c>
      <c r="U8" s="11">
        <f t="shared" si="2"/>
        <v>14.489999999999998</v>
      </c>
      <c r="V8" s="11">
        <f t="shared" si="2"/>
        <v>2.0699999999999998</v>
      </c>
      <c r="W8" s="11">
        <f t="shared" si="2"/>
        <v>16.559999999999999</v>
      </c>
      <c r="X8" s="11">
        <f t="shared" si="2"/>
        <v>26.909999999999997</v>
      </c>
      <c r="Y8" s="11">
        <f t="shared" si="2"/>
        <v>14.489999999999998</v>
      </c>
      <c r="Z8" s="11">
        <f t="shared" si="2"/>
        <v>3.1049999999999995</v>
      </c>
      <c r="AA8" s="11">
        <f t="shared" si="2"/>
        <v>11.385</v>
      </c>
      <c r="AB8" s="11">
        <f t="shared" si="2"/>
        <v>7.2449999999999992</v>
      </c>
      <c r="AC8" s="11">
        <f t="shared" si="2"/>
        <v>34.154999999999994</v>
      </c>
      <c r="AD8" s="11">
        <f t="shared" si="2"/>
        <v>34.154999999999994</v>
      </c>
      <c r="AE8" s="11">
        <f t="shared" si="2"/>
        <v>17.594999999999999</v>
      </c>
      <c r="AF8" s="11">
        <f t="shared" si="2"/>
        <v>5.1749999999999998</v>
      </c>
      <c r="AG8" s="11">
        <f t="shared" si="2"/>
        <v>16.559999999999999</v>
      </c>
      <c r="AI8" s="15">
        <f>SUM(C8:AG8)</f>
        <v>940.81499999999971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10.1</v>
      </c>
      <c r="C3" s="11">
        <v>2.65</v>
      </c>
      <c r="D3" s="11">
        <v>4.1100000000000003</v>
      </c>
      <c r="E3" s="11">
        <v>9.49</v>
      </c>
      <c r="F3" s="11">
        <v>9.4499999999999993</v>
      </c>
      <c r="G3" s="11">
        <v>8.92</v>
      </c>
      <c r="H3" s="11">
        <v>9.27</v>
      </c>
      <c r="I3" s="11">
        <v>6.6</v>
      </c>
      <c r="J3" s="11">
        <v>7.29</v>
      </c>
      <c r="K3" s="11">
        <v>4.09</v>
      </c>
      <c r="L3" s="11">
        <v>9.85</v>
      </c>
      <c r="M3" s="11">
        <v>8.9</v>
      </c>
      <c r="N3" s="11">
        <v>3.46</v>
      </c>
      <c r="O3" s="11">
        <v>1.31</v>
      </c>
      <c r="P3" s="11">
        <v>1.07</v>
      </c>
      <c r="Q3" s="11">
        <v>8.64</v>
      </c>
      <c r="R3" s="11">
        <v>6.9</v>
      </c>
      <c r="S3" s="11">
        <v>5.57</v>
      </c>
      <c r="T3" s="11">
        <v>3.46</v>
      </c>
      <c r="U3" s="11">
        <v>1.43</v>
      </c>
      <c r="V3" s="11">
        <v>6.21</v>
      </c>
      <c r="W3" s="11">
        <v>5.9</v>
      </c>
      <c r="X3" s="11">
        <v>6.97</v>
      </c>
      <c r="Y3" s="11">
        <v>5.71</v>
      </c>
      <c r="Z3" s="11">
        <v>7.28</v>
      </c>
      <c r="AA3" s="11">
        <v>1</v>
      </c>
      <c r="AB3" s="11">
        <v>5.9</v>
      </c>
      <c r="AC3" s="11">
        <v>2.31</v>
      </c>
      <c r="AD3" s="11">
        <v>5.65</v>
      </c>
      <c r="AE3" s="11">
        <v>5.31</v>
      </c>
      <c r="AF3" s="11">
        <v>0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16</v>
      </c>
      <c r="C4" s="22">
        <v>9</v>
      </c>
      <c r="D4" s="22">
        <v>1</v>
      </c>
      <c r="E4" s="22">
        <v>22</v>
      </c>
      <c r="F4" s="22">
        <v>7</v>
      </c>
      <c r="G4" s="22">
        <v>24</v>
      </c>
      <c r="H4" s="22">
        <v>22</v>
      </c>
      <c r="I4" s="22">
        <v>12</v>
      </c>
      <c r="J4" s="22">
        <v>34</v>
      </c>
      <c r="K4" s="22">
        <v>5</v>
      </c>
      <c r="L4" s="22">
        <v>20</v>
      </c>
      <c r="M4" s="22">
        <v>19</v>
      </c>
      <c r="N4" s="22">
        <v>5</v>
      </c>
      <c r="O4" s="22">
        <v>1</v>
      </c>
      <c r="P4" s="22">
        <v>1</v>
      </c>
      <c r="Q4" s="22">
        <v>13</v>
      </c>
      <c r="R4" s="22">
        <v>10</v>
      </c>
      <c r="S4" s="22">
        <v>5</v>
      </c>
      <c r="T4" s="22">
        <v>5</v>
      </c>
      <c r="U4" s="22">
        <v>3</v>
      </c>
      <c r="V4" s="22">
        <v>6</v>
      </c>
      <c r="W4" s="22">
        <v>6</v>
      </c>
      <c r="X4" s="22">
        <v>5</v>
      </c>
      <c r="Y4" s="22">
        <v>25</v>
      </c>
      <c r="Z4" s="22">
        <v>12</v>
      </c>
      <c r="AA4" s="22">
        <v>1</v>
      </c>
      <c r="AB4" s="22">
        <v>16</v>
      </c>
      <c r="AC4" s="4">
        <v>5</v>
      </c>
      <c r="AD4" s="4">
        <v>2</v>
      </c>
      <c r="AE4" s="4">
        <v>20</v>
      </c>
      <c r="AF4" s="22">
        <v>0</v>
      </c>
      <c r="AG4" s="22"/>
      <c r="AI4" s="15">
        <f>SUM(C4:AG4)</f>
        <v>316</v>
      </c>
      <c r="AJ4" s="6">
        <f>AVERAGE(C4:AG4)</f>
        <v>10.533333333333333</v>
      </c>
      <c r="AK4" s="17"/>
    </row>
    <row r="5" spans="1:40" x14ac:dyDescent="0.25">
      <c r="A5" s="2" t="s">
        <v>12</v>
      </c>
      <c r="B5" s="16">
        <f t="shared" ref="B5:AF5" si="0">$A6+B6</f>
        <v>148115</v>
      </c>
      <c r="C5" s="16">
        <f t="shared" si="0"/>
        <v>148124</v>
      </c>
      <c r="D5" s="16">
        <f t="shared" si="0"/>
        <v>148125</v>
      </c>
      <c r="E5" s="16">
        <f t="shared" si="0"/>
        <v>148147</v>
      </c>
      <c r="F5" s="16">
        <f t="shared" si="0"/>
        <v>148154</v>
      </c>
      <c r="G5" s="16">
        <f t="shared" si="0"/>
        <v>148178</v>
      </c>
      <c r="H5" s="16">
        <f t="shared" si="0"/>
        <v>148200</v>
      </c>
      <c r="I5" s="16">
        <f t="shared" si="0"/>
        <v>148212</v>
      </c>
      <c r="J5" s="16">
        <f t="shared" si="0"/>
        <v>148246</v>
      </c>
      <c r="K5" s="16">
        <f t="shared" si="0"/>
        <v>148251</v>
      </c>
      <c r="L5" s="16">
        <f t="shared" si="0"/>
        <v>148271</v>
      </c>
      <c r="M5" s="16">
        <f t="shared" si="0"/>
        <v>148290</v>
      </c>
      <c r="N5" s="16">
        <f t="shared" si="0"/>
        <v>148295</v>
      </c>
      <c r="O5" s="16">
        <f t="shared" si="0"/>
        <v>148296</v>
      </c>
      <c r="P5" s="16">
        <f t="shared" si="0"/>
        <v>148297</v>
      </c>
      <c r="Q5" s="16">
        <f t="shared" si="0"/>
        <v>148310</v>
      </c>
      <c r="R5" s="16">
        <f t="shared" si="0"/>
        <v>148320</v>
      </c>
      <c r="S5" s="16">
        <f t="shared" si="0"/>
        <v>148325</v>
      </c>
      <c r="T5" s="16">
        <f t="shared" si="0"/>
        <v>148330</v>
      </c>
      <c r="U5" s="16">
        <f t="shared" si="0"/>
        <v>148333</v>
      </c>
      <c r="V5" s="16">
        <f t="shared" si="0"/>
        <v>148339</v>
      </c>
      <c r="W5" s="16">
        <f t="shared" si="0"/>
        <v>148345</v>
      </c>
      <c r="X5" s="16">
        <f t="shared" si="0"/>
        <v>148350</v>
      </c>
      <c r="Y5" s="16">
        <f t="shared" si="0"/>
        <v>148375</v>
      </c>
      <c r="Z5" s="16">
        <f t="shared" si="0"/>
        <v>148387</v>
      </c>
      <c r="AA5" s="16">
        <f t="shared" si="0"/>
        <v>148388</v>
      </c>
      <c r="AB5" s="16">
        <f t="shared" si="0"/>
        <v>148404</v>
      </c>
      <c r="AC5" s="16">
        <f t="shared" si="0"/>
        <v>148409</v>
      </c>
      <c r="AD5" s="16">
        <f t="shared" si="0"/>
        <v>148411</v>
      </c>
      <c r="AE5" s="16">
        <f t="shared" si="0"/>
        <v>148431</v>
      </c>
      <c r="AF5" s="16">
        <f t="shared" si="0"/>
        <v>148431</v>
      </c>
      <c r="AG5" s="16"/>
      <c r="AI5" s="16">
        <f>MAX(C5:AG5)-B5</f>
        <v>316</v>
      </c>
    </row>
    <row r="6" spans="1:40" s="15" customFormat="1" x14ac:dyDescent="0.25">
      <c r="A6" s="2">
        <v>46549</v>
      </c>
      <c r="B6">
        <v>101566</v>
      </c>
      <c r="C6">
        <v>101575</v>
      </c>
      <c r="D6">
        <v>101576</v>
      </c>
      <c r="E6">
        <v>101598</v>
      </c>
      <c r="F6">
        <v>101605</v>
      </c>
      <c r="G6">
        <v>101629</v>
      </c>
      <c r="H6">
        <v>101651</v>
      </c>
      <c r="I6">
        <v>101663</v>
      </c>
      <c r="J6">
        <v>101697</v>
      </c>
      <c r="K6">
        <v>101702</v>
      </c>
      <c r="L6">
        <v>101722</v>
      </c>
      <c r="M6">
        <v>101741</v>
      </c>
      <c r="N6">
        <v>101746</v>
      </c>
      <c r="O6">
        <v>101747</v>
      </c>
      <c r="P6">
        <v>101748</v>
      </c>
      <c r="Q6">
        <v>101761</v>
      </c>
      <c r="R6">
        <v>101771</v>
      </c>
      <c r="S6">
        <v>101776</v>
      </c>
      <c r="T6">
        <v>101781</v>
      </c>
      <c r="U6">
        <v>101784</v>
      </c>
      <c r="V6">
        <v>101790</v>
      </c>
      <c r="W6">
        <v>101796</v>
      </c>
      <c r="X6">
        <v>101801</v>
      </c>
      <c r="Y6">
        <v>101826</v>
      </c>
      <c r="Z6">
        <v>101838</v>
      </c>
      <c r="AA6">
        <v>101839</v>
      </c>
      <c r="AB6">
        <v>101855</v>
      </c>
      <c r="AC6">
        <v>101860</v>
      </c>
      <c r="AD6">
        <v>101862</v>
      </c>
      <c r="AE6">
        <v>101882</v>
      </c>
      <c r="AF6">
        <v>101882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16.559999999999999</v>
      </c>
      <c r="C8" s="11">
        <f t="shared" ref="C8:AF8" si="2">C4*(1+$A$9)</f>
        <v>9.3149999999999995</v>
      </c>
      <c r="D8" s="11">
        <f t="shared" si="2"/>
        <v>1.0349999999999999</v>
      </c>
      <c r="E8" s="11">
        <f t="shared" si="2"/>
        <v>22.77</v>
      </c>
      <c r="F8" s="11">
        <f t="shared" si="2"/>
        <v>7.2449999999999992</v>
      </c>
      <c r="G8" s="11">
        <f t="shared" si="2"/>
        <v>24.839999999999996</v>
      </c>
      <c r="H8" s="11">
        <f t="shared" si="2"/>
        <v>22.77</v>
      </c>
      <c r="I8" s="11">
        <f t="shared" si="2"/>
        <v>12.419999999999998</v>
      </c>
      <c r="J8" s="11">
        <f t="shared" si="2"/>
        <v>35.19</v>
      </c>
      <c r="K8" s="11">
        <f t="shared" si="2"/>
        <v>5.1749999999999998</v>
      </c>
      <c r="L8" s="11">
        <f t="shared" si="2"/>
        <v>20.7</v>
      </c>
      <c r="M8" s="11">
        <f t="shared" si="2"/>
        <v>19.664999999999999</v>
      </c>
      <c r="N8" s="11">
        <f t="shared" si="2"/>
        <v>5.1749999999999998</v>
      </c>
      <c r="O8" s="11">
        <f t="shared" si="2"/>
        <v>1.0349999999999999</v>
      </c>
      <c r="P8" s="11">
        <f t="shared" si="2"/>
        <v>1.0349999999999999</v>
      </c>
      <c r="Q8" s="11">
        <f t="shared" si="2"/>
        <v>13.454999999999998</v>
      </c>
      <c r="R8" s="11">
        <f t="shared" si="2"/>
        <v>10.35</v>
      </c>
      <c r="S8" s="11">
        <f t="shared" si="2"/>
        <v>5.1749999999999998</v>
      </c>
      <c r="T8" s="11">
        <f t="shared" si="2"/>
        <v>5.1749999999999998</v>
      </c>
      <c r="U8" s="11">
        <f t="shared" si="2"/>
        <v>3.1049999999999995</v>
      </c>
      <c r="V8" s="11">
        <f t="shared" si="2"/>
        <v>6.2099999999999991</v>
      </c>
      <c r="W8" s="11">
        <f t="shared" si="2"/>
        <v>6.2099999999999991</v>
      </c>
      <c r="X8" s="11">
        <f t="shared" si="2"/>
        <v>5.1749999999999998</v>
      </c>
      <c r="Y8" s="11">
        <f t="shared" si="2"/>
        <v>25.874999999999996</v>
      </c>
      <c r="Z8" s="11">
        <f t="shared" si="2"/>
        <v>12.419999999999998</v>
      </c>
      <c r="AA8" s="11">
        <f t="shared" si="2"/>
        <v>1.0349999999999999</v>
      </c>
      <c r="AB8" s="11">
        <f t="shared" si="2"/>
        <v>16.559999999999999</v>
      </c>
      <c r="AC8" s="11">
        <f t="shared" si="2"/>
        <v>5.1749999999999998</v>
      </c>
      <c r="AD8" s="11">
        <f t="shared" si="2"/>
        <v>2.0699999999999998</v>
      </c>
      <c r="AE8" s="11">
        <f t="shared" si="2"/>
        <v>20.7</v>
      </c>
      <c r="AF8" s="11">
        <f t="shared" si="2"/>
        <v>0</v>
      </c>
      <c r="AG8" s="11"/>
      <c r="AI8" s="15">
        <f>SUM(C8:AG8)</f>
        <v>327.06000000000006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0</v>
      </c>
      <c r="C3" s="11">
        <v>0.55600000000000005</v>
      </c>
      <c r="D3" s="11">
        <v>0</v>
      </c>
      <c r="E3" s="11">
        <v>1E-3</v>
      </c>
      <c r="F3" s="11">
        <v>0</v>
      </c>
      <c r="G3" s="11">
        <v>0.09</v>
      </c>
      <c r="H3" s="11">
        <v>2.4300000000000002</v>
      </c>
      <c r="I3" s="11">
        <v>4.32</v>
      </c>
      <c r="J3" s="11">
        <v>0.55800000000000005</v>
      </c>
      <c r="K3" s="11">
        <v>2.66</v>
      </c>
      <c r="L3" s="11">
        <v>4.93</v>
      </c>
      <c r="M3" s="11">
        <v>3.25</v>
      </c>
      <c r="N3" s="11">
        <v>1.08</v>
      </c>
      <c r="O3" s="11">
        <v>5.69</v>
      </c>
      <c r="P3" s="11">
        <v>0.92</v>
      </c>
      <c r="Q3" s="11">
        <v>4.34</v>
      </c>
      <c r="R3" s="11">
        <v>4.25</v>
      </c>
      <c r="S3" s="11">
        <v>0.72099999999999997</v>
      </c>
      <c r="T3" s="11">
        <v>1.23</v>
      </c>
      <c r="U3" s="11">
        <v>4.51</v>
      </c>
      <c r="V3" s="11">
        <v>4.91</v>
      </c>
      <c r="W3" s="11">
        <v>1.25</v>
      </c>
      <c r="X3" s="11">
        <v>1.04</v>
      </c>
      <c r="Y3" s="11">
        <v>4.1500000000000004</v>
      </c>
      <c r="Z3" s="11">
        <v>5.0999999999999996</v>
      </c>
      <c r="AA3" s="11">
        <v>4.16</v>
      </c>
      <c r="AB3" s="11">
        <v>4.37</v>
      </c>
      <c r="AC3" s="11">
        <v>4.47</v>
      </c>
      <c r="AD3" s="11">
        <v>2.67</v>
      </c>
      <c r="AE3" s="11">
        <v>4.79</v>
      </c>
      <c r="AF3" s="11">
        <v>4.21</v>
      </c>
      <c r="AG3" s="11">
        <v>5.38</v>
      </c>
      <c r="AH3" s="11"/>
      <c r="AI3" s="11"/>
      <c r="AM3" s="5"/>
    </row>
    <row r="4" spans="1:40" s="4" customFormat="1" x14ac:dyDescent="0.25">
      <c r="A4" s="3" t="s">
        <v>7</v>
      </c>
      <c r="B4" s="22">
        <v>0</v>
      </c>
      <c r="C4" s="22">
        <v>0</v>
      </c>
      <c r="D4" s="22">
        <v>0</v>
      </c>
      <c r="E4" s="22">
        <v>0</v>
      </c>
      <c r="F4" s="22">
        <v>0</v>
      </c>
      <c r="G4" s="22">
        <v>0</v>
      </c>
      <c r="H4" s="22">
        <v>4</v>
      </c>
      <c r="I4" s="22">
        <v>14</v>
      </c>
      <c r="J4" s="22">
        <v>1</v>
      </c>
      <c r="K4" s="22">
        <v>3</v>
      </c>
      <c r="L4" s="22">
        <v>5</v>
      </c>
      <c r="M4" s="22">
        <v>2</v>
      </c>
      <c r="N4" s="22">
        <v>1</v>
      </c>
      <c r="O4" s="22">
        <v>3</v>
      </c>
      <c r="P4" s="22">
        <v>2</v>
      </c>
      <c r="Q4" s="22">
        <v>15</v>
      </c>
      <c r="R4" s="22">
        <v>15</v>
      </c>
      <c r="S4" s="22">
        <v>2</v>
      </c>
      <c r="T4" s="22">
        <v>4</v>
      </c>
      <c r="U4" s="22">
        <v>11</v>
      </c>
      <c r="V4" s="22">
        <v>5</v>
      </c>
      <c r="W4" s="22">
        <v>1</v>
      </c>
      <c r="X4" s="22">
        <v>1</v>
      </c>
      <c r="Y4" s="22">
        <v>14</v>
      </c>
      <c r="Z4" s="22">
        <v>9</v>
      </c>
      <c r="AA4" s="22">
        <v>15</v>
      </c>
      <c r="AB4" s="22">
        <v>13</v>
      </c>
      <c r="AC4" s="4">
        <v>15</v>
      </c>
      <c r="AD4" s="4">
        <v>5</v>
      </c>
      <c r="AE4" s="4">
        <v>8</v>
      </c>
      <c r="AF4" s="22">
        <v>15</v>
      </c>
      <c r="AG4" s="22">
        <v>7</v>
      </c>
      <c r="AI4" s="15">
        <f>SUM(C4:AG4)</f>
        <v>190</v>
      </c>
      <c r="AJ4" s="6">
        <f>AVERAGE(C4:AG4)</f>
        <v>6.129032258064516</v>
      </c>
      <c r="AK4" s="17"/>
    </row>
    <row r="5" spans="1:40" x14ac:dyDescent="0.25">
      <c r="A5" s="2" t="s">
        <v>12</v>
      </c>
      <c r="B5" s="16">
        <f t="shared" ref="B5:AG5" si="0">$A6+B6</f>
        <v>148431</v>
      </c>
      <c r="C5" s="16">
        <f t="shared" si="0"/>
        <v>148431</v>
      </c>
      <c r="D5" s="16">
        <f t="shared" si="0"/>
        <v>148431</v>
      </c>
      <c r="E5" s="16">
        <f t="shared" si="0"/>
        <v>148431</v>
      </c>
      <c r="F5" s="16">
        <f t="shared" si="0"/>
        <v>46549</v>
      </c>
      <c r="G5" s="16">
        <f t="shared" si="0"/>
        <v>148431</v>
      </c>
      <c r="H5" s="16">
        <f t="shared" si="0"/>
        <v>148435</v>
      </c>
      <c r="I5" s="16">
        <f t="shared" si="0"/>
        <v>148449</v>
      </c>
      <c r="J5" s="16">
        <f t="shared" si="0"/>
        <v>148450</v>
      </c>
      <c r="K5" s="16">
        <f t="shared" si="0"/>
        <v>148453</v>
      </c>
      <c r="L5" s="16">
        <f t="shared" si="0"/>
        <v>148458</v>
      </c>
      <c r="M5" s="16">
        <f t="shared" si="0"/>
        <v>148460</v>
      </c>
      <c r="N5" s="16">
        <f t="shared" si="0"/>
        <v>148461</v>
      </c>
      <c r="O5" s="16">
        <f t="shared" si="0"/>
        <v>148464</v>
      </c>
      <c r="P5" s="16">
        <f t="shared" si="0"/>
        <v>148466</v>
      </c>
      <c r="Q5" s="16">
        <f t="shared" si="0"/>
        <v>148481</v>
      </c>
      <c r="R5" s="16">
        <f t="shared" si="0"/>
        <v>148496</v>
      </c>
      <c r="S5" s="16">
        <f t="shared" si="0"/>
        <v>148498</v>
      </c>
      <c r="T5" s="16">
        <f t="shared" si="0"/>
        <v>148502</v>
      </c>
      <c r="U5" s="16">
        <f t="shared" si="0"/>
        <v>148513</v>
      </c>
      <c r="V5" s="16">
        <f t="shared" si="0"/>
        <v>148518</v>
      </c>
      <c r="W5" s="16">
        <f t="shared" si="0"/>
        <v>148519</v>
      </c>
      <c r="X5" s="16">
        <f t="shared" si="0"/>
        <v>148520</v>
      </c>
      <c r="Y5" s="16">
        <f t="shared" si="0"/>
        <v>148534</v>
      </c>
      <c r="Z5" s="16">
        <f t="shared" si="0"/>
        <v>148543</v>
      </c>
      <c r="AA5" s="16">
        <f t="shared" si="0"/>
        <v>148558</v>
      </c>
      <c r="AB5" s="16">
        <f t="shared" si="0"/>
        <v>148571</v>
      </c>
      <c r="AC5" s="16">
        <f t="shared" si="0"/>
        <v>148586</v>
      </c>
      <c r="AD5" s="16">
        <f t="shared" si="0"/>
        <v>148591</v>
      </c>
      <c r="AE5" s="16">
        <f t="shared" si="0"/>
        <v>148599</v>
      </c>
      <c r="AF5" s="16">
        <f t="shared" si="0"/>
        <v>148614</v>
      </c>
      <c r="AG5" s="16">
        <f t="shared" si="0"/>
        <v>148621</v>
      </c>
      <c r="AI5" s="16">
        <f>MAX(C5:AG5)-B5</f>
        <v>190</v>
      </c>
    </row>
    <row r="6" spans="1:40" s="15" customFormat="1" x14ac:dyDescent="0.25">
      <c r="A6" s="2">
        <v>46549</v>
      </c>
      <c r="B6">
        <v>101882</v>
      </c>
      <c r="C6">
        <v>101882</v>
      </c>
      <c r="D6">
        <v>101882</v>
      </c>
      <c r="E6">
        <v>101882</v>
      </c>
      <c r="F6"/>
      <c r="G6">
        <v>101882</v>
      </c>
      <c r="H6">
        <v>101886</v>
      </c>
      <c r="I6">
        <v>101900</v>
      </c>
      <c r="J6">
        <v>101901</v>
      </c>
      <c r="K6">
        <v>101904</v>
      </c>
      <c r="L6">
        <v>101909</v>
      </c>
      <c r="M6">
        <v>101911</v>
      </c>
      <c r="N6">
        <v>101912</v>
      </c>
      <c r="O6">
        <v>101915</v>
      </c>
      <c r="P6">
        <v>101917</v>
      </c>
      <c r="Q6">
        <v>101932</v>
      </c>
      <c r="R6">
        <v>101947</v>
      </c>
      <c r="S6">
        <v>101949</v>
      </c>
      <c r="T6">
        <v>101953</v>
      </c>
      <c r="U6">
        <v>101964</v>
      </c>
      <c r="V6">
        <v>101969</v>
      </c>
      <c r="W6">
        <v>101970</v>
      </c>
      <c r="X6">
        <v>101971</v>
      </c>
      <c r="Y6">
        <v>101985</v>
      </c>
      <c r="Z6">
        <v>101994</v>
      </c>
      <c r="AA6">
        <v>102009</v>
      </c>
      <c r="AB6">
        <v>102022</v>
      </c>
      <c r="AC6">
        <v>102037</v>
      </c>
      <c r="AD6">
        <v>102042</v>
      </c>
      <c r="AE6">
        <v>102050</v>
      </c>
      <c r="AF6">
        <v>102065</v>
      </c>
      <c r="AG6">
        <v>102072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0</v>
      </c>
      <c r="C8" s="11">
        <f t="shared" ref="C8:AF8" si="2">C4*(1+$A$9)</f>
        <v>0</v>
      </c>
      <c r="D8" s="11">
        <f t="shared" si="2"/>
        <v>0</v>
      </c>
      <c r="E8" s="11">
        <f t="shared" si="2"/>
        <v>0</v>
      </c>
      <c r="F8" s="11">
        <f t="shared" si="2"/>
        <v>0</v>
      </c>
      <c r="G8" s="11">
        <f t="shared" si="2"/>
        <v>0</v>
      </c>
      <c r="H8" s="11">
        <f t="shared" si="2"/>
        <v>4.1399999999999997</v>
      </c>
      <c r="I8" s="11">
        <f t="shared" si="2"/>
        <v>14.489999999999998</v>
      </c>
      <c r="J8" s="11">
        <f t="shared" si="2"/>
        <v>1.0349999999999999</v>
      </c>
      <c r="K8" s="11">
        <f t="shared" si="2"/>
        <v>3.1049999999999995</v>
      </c>
      <c r="L8" s="11">
        <f t="shared" si="2"/>
        <v>5.1749999999999998</v>
      </c>
      <c r="M8" s="11">
        <f t="shared" si="2"/>
        <v>2.0699999999999998</v>
      </c>
      <c r="N8" s="11">
        <f t="shared" si="2"/>
        <v>1.0349999999999999</v>
      </c>
      <c r="O8" s="11">
        <f t="shared" si="2"/>
        <v>3.1049999999999995</v>
      </c>
      <c r="P8" s="11">
        <f t="shared" si="2"/>
        <v>2.0699999999999998</v>
      </c>
      <c r="Q8" s="11">
        <f t="shared" si="2"/>
        <v>15.524999999999999</v>
      </c>
      <c r="R8" s="11">
        <f t="shared" si="2"/>
        <v>15.524999999999999</v>
      </c>
      <c r="S8" s="11">
        <f t="shared" si="2"/>
        <v>2.0699999999999998</v>
      </c>
      <c r="T8" s="11">
        <f t="shared" si="2"/>
        <v>4.1399999999999997</v>
      </c>
      <c r="U8" s="11">
        <f t="shared" si="2"/>
        <v>11.385</v>
      </c>
      <c r="V8" s="11">
        <f t="shared" si="2"/>
        <v>5.1749999999999998</v>
      </c>
      <c r="W8" s="11">
        <f t="shared" si="2"/>
        <v>1.0349999999999999</v>
      </c>
      <c r="X8" s="11">
        <f t="shared" si="2"/>
        <v>1.0349999999999999</v>
      </c>
      <c r="Y8" s="11">
        <f t="shared" si="2"/>
        <v>14.489999999999998</v>
      </c>
      <c r="Z8" s="11">
        <f t="shared" si="2"/>
        <v>9.3149999999999995</v>
      </c>
      <c r="AA8" s="11">
        <f t="shared" si="2"/>
        <v>15.524999999999999</v>
      </c>
      <c r="AB8" s="11">
        <f t="shared" si="2"/>
        <v>13.454999999999998</v>
      </c>
      <c r="AC8" s="11">
        <f t="shared" si="2"/>
        <v>15.524999999999999</v>
      </c>
      <c r="AD8" s="11">
        <f t="shared" si="2"/>
        <v>5.1749999999999998</v>
      </c>
      <c r="AE8" s="11">
        <f t="shared" si="2"/>
        <v>8.2799999999999994</v>
      </c>
      <c r="AF8" s="11">
        <f t="shared" si="2"/>
        <v>15.524999999999999</v>
      </c>
      <c r="AG8" s="11">
        <f t="shared" ref="AG8" si="3">AG4*(1+$A$9)</f>
        <v>7.2449999999999992</v>
      </c>
      <c r="AI8" s="15">
        <f>SUM(C8:AG8)</f>
        <v>196.65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4" width="7" bestFit="1" customWidth="1"/>
    <col min="25" max="25" width="8.109375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5.38</v>
      </c>
      <c r="C3" s="11">
        <v>5.88</v>
      </c>
      <c r="D3" s="11">
        <v>1.91</v>
      </c>
      <c r="E3" s="11">
        <v>6.03</v>
      </c>
      <c r="F3" s="11">
        <v>6.7</v>
      </c>
      <c r="G3" s="11">
        <v>0.47</v>
      </c>
      <c r="H3" s="11">
        <v>1.28</v>
      </c>
      <c r="I3" s="11">
        <v>3.88</v>
      </c>
      <c r="J3" s="11">
        <v>0.01</v>
      </c>
      <c r="K3" s="11">
        <v>1.06</v>
      </c>
      <c r="L3" s="11">
        <v>2.97</v>
      </c>
      <c r="M3" s="11">
        <v>0.77200000000000002</v>
      </c>
      <c r="N3" s="11">
        <v>2.7</v>
      </c>
      <c r="O3" s="11">
        <v>5.2</v>
      </c>
      <c r="P3" s="11">
        <v>5.33</v>
      </c>
      <c r="Q3" s="11">
        <v>6.82</v>
      </c>
      <c r="R3" s="11">
        <v>5.9</v>
      </c>
      <c r="S3" s="11">
        <v>3.72</v>
      </c>
      <c r="T3" s="11">
        <v>1.38</v>
      </c>
      <c r="U3" s="11">
        <v>1.1100000000000001</v>
      </c>
      <c r="V3" s="11">
        <v>4.75</v>
      </c>
      <c r="W3" s="11">
        <v>4.83</v>
      </c>
      <c r="X3" s="11">
        <v>7.13</v>
      </c>
      <c r="Y3" s="11">
        <v>7.4</v>
      </c>
      <c r="Z3" s="11">
        <v>4.46</v>
      </c>
      <c r="AA3" s="11">
        <v>6.65</v>
      </c>
      <c r="AB3" s="11">
        <v>2.59</v>
      </c>
      <c r="AC3" s="11">
        <v>7.86</v>
      </c>
      <c r="AD3" s="11">
        <v>6.98</v>
      </c>
      <c r="AE3" s="11">
        <v>6.82</v>
      </c>
      <c r="AF3" s="11">
        <v>7.29</v>
      </c>
      <c r="AG3" s="11">
        <v>7.19</v>
      </c>
      <c r="AH3" s="11"/>
      <c r="AI3" s="11"/>
      <c r="AM3" s="5"/>
    </row>
    <row r="4" spans="1:40" s="4" customFormat="1" x14ac:dyDescent="0.25">
      <c r="A4" s="3" t="s">
        <v>7</v>
      </c>
      <c r="B4" s="22">
        <v>7</v>
      </c>
      <c r="C4" s="22">
        <v>14</v>
      </c>
      <c r="D4" s="22">
        <v>3</v>
      </c>
      <c r="E4" s="22">
        <v>13</v>
      </c>
      <c r="F4" s="22">
        <v>12</v>
      </c>
      <c r="G4" s="22">
        <v>1</v>
      </c>
      <c r="H4" s="22">
        <v>1</v>
      </c>
      <c r="I4" s="22">
        <v>7</v>
      </c>
      <c r="J4" s="22">
        <v>0</v>
      </c>
      <c r="K4" s="22">
        <v>2</v>
      </c>
      <c r="L4" s="22">
        <v>6</v>
      </c>
      <c r="M4" s="22">
        <v>2</v>
      </c>
      <c r="N4" s="22">
        <v>6</v>
      </c>
      <c r="O4" s="22">
        <v>10</v>
      </c>
      <c r="P4" s="22">
        <v>5</v>
      </c>
      <c r="Q4" s="22">
        <v>4</v>
      </c>
      <c r="R4" s="22">
        <v>16</v>
      </c>
      <c r="S4" s="22">
        <v>5</v>
      </c>
      <c r="T4" s="22">
        <v>3</v>
      </c>
      <c r="U4" s="22">
        <v>1</v>
      </c>
      <c r="V4" s="22">
        <v>20</v>
      </c>
      <c r="W4" s="22">
        <v>14</v>
      </c>
      <c r="X4" s="22">
        <v>5</v>
      </c>
      <c r="Y4" s="22">
        <v>11</v>
      </c>
      <c r="Z4" s="22">
        <v>8</v>
      </c>
      <c r="AA4" s="22">
        <v>21</v>
      </c>
      <c r="AB4" s="22">
        <v>4</v>
      </c>
      <c r="AC4" s="4">
        <v>29</v>
      </c>
      <c r="AD4" s="4">
        <v>30</v>
      </c>
      <c r="AE4" s="4">
        <v>27</v>
      </c>
      <c r="AF4" s="22">
        <v>19</v>
      </c>
      <c r="AG4" s="22">
        <v>26</v>
      </c>
      <c r="AI4" s="15">
        <f>SUM(C4:AG4)</f>
        <v>325</v>
      </c>
      <c r="AJ4" s="6">
        <f>AVERAGE(C4:AG4)</f>
        <v>10.483870967741936</v>
      </c>
      <c r="AK4" s="17"/>
    </row>
    <row r="5" spans="1:40" x14ac:dyDescent="0.25">
      <c r="A5" s="2" t="s">
        <v>12</v>
      </c>
      <c r="B5" s="16">
        <f t="shared" ref="B5:AG5" si="0">$A6+B6</f>
        <v>148621</v>
      </c>
      <c r="C5" s="16">
        <f t="shared" si="0"/>
        <v>148635</v>
      </c>
      <c r="D5" s="16">
        <f t="shared" si="0"/>
        <v>148638</v>
      </c>
      <c r="E5" s="16">
        <f t="shared" si="0"/>
        <v>148651</v>
      </c>
      <c r="F5" s="16">
        <f t="shared" si="0"/>
        <v>148663</v>
      </c>
      <c r="G5" s="16">
        <f t="shared" si="0"/>
        <v>148664</v>
      </c>
      <c r="H5" s="16">
        <f t="shared" si="0"/>
        <v>148665</v>
      </c>
      <c r="I5" s="16">
        <f t="shared" si="0"/>
        <v>148672</v>
      </c>
      <c r="J5" s="16">
        <f t="shared" si="0"/>
        <v>148672</v>
      </c>
      <c r="K5" s="16">
        <f t="shared" si="0"/>
        <v>148674</v>
      </c>
      <c r="L5" s="16">
        <f t="shared" si="0"/>
        <v>148680</v>
      </c>
      <c r="M5" s="16">
        <f t="shared" si="0"/>
        <v>148682</v>
      </c>
      <c r="N5" s="16">
        <f t="shared" si="0"/>
        <v>148688</v>
      </c>
      <c r="O5" s="16">
        <f t="shared" si="0"/>
        <v>148698</v>
      </c>
      <c r="P5" s="16">
        <f t="shared" si="0"/>
        <v>148703</v>
      </c>
      <c r="Q5" s="16">
        <f t="shared" si="0"/>
        <v>148707</v>
      </c>
      <c r="R5" s="16">
        <f t="shared" si="0"/>
        <v>148723</v>
      </c>
      <c r="S5" s="16">
        <f t="shared" si="0"/>
        <v>148728</v>
      </c>
      <c r="T5" s="16">
        <f t="shared" si="0"/>
        <v>148731</v>
      </c>
      <c r="U5" s="16">
        <f t="shared" si="0"/>
        <v>148732</v>
      </c>
      <c r="V5" s="16">
        <f t="shared" si="0"/>
        <v>148752</v>
      </c>
      <c r="W5" s="16">
        <f t="shared" si="0"/>
        <v>148766</v>
      </c>
      <c r="X5" s="16">
        <f t="shared" si="0"/>
        <v>148771</v>
      </c>
      <c r="Y5" s="16">
        <f t="shared" si="0"/>
        <v>148782</v>
      </c>
      <c r="Z5" s="16">
        <f t="shared" si="0"/>
        <v>148790</v>
      </c>
      <c r="AA5" s="16">
        <f t="shared" si="0"/>
        <v>148811</v>
      </c>
      <c r="AB5" s="16">
        <f t="shared" si="0"/>
        <v>148815</v>
      </c>
      <c r="AC5" s="16">
        <f t="shared" si="0"/>
        <v>148844</v>
      </c>
      <c r="AD5" s="16">
        <f t="shared" si="0"/>
        <v>148874</v>
      </c>
      <c r="AE5" s="16">
        <f t="shared" si="0"/>
        <v>148901</v>
      </c>
      <c r="AF5" s="16">
        <f t="shared" si="0"/>
        <v>148920</v>
      </c>
      <c r="AG5" s="16">
        <f t="shared" si="0"/>
        <v>148946</v>
      </c>
      <c r="AI5" s="16">
        <f>MAX(C5:AG5)-B5</f>
        <v>325</v>
      </c>
    </row>
    <row r="6" spans="1:40" s="15" customFormat="1" x14ac:dyDescent="0.25">
      <c r="A6" s="2">
        <v>46549</v>
      </c>
      <c r="B6">
        <v>102072</v>
      </c>
      <c r="C6">
        <v>102086</v>
      </c>
      <c r="D6">
        <v>102089</v>
      </c>
      <c r="E6">
        <v>102102</v>
      </c>
      <c r="F6">
        <v>102114</v>
      </c>
      <c r="G6">
        <v>102115</v>
      </c>
      <c r="H6">
        <v>102116</v>
      </c>
      <c r="I6">
        <v>102123</v>
      </c>
      <c r="J6">
        <v>102123</v>
      </c>
      <c r="K6">
        <v>102125</v>
      </c>
      <c r="L6">
        <v>102131</v>
      </c>
      <c r="M6">
        <v>102133</v>
      </c>
      <c r="N6">
        <v>102139</v>
      </c>
      <c r="O6">
        <v>102149</v>
      </c>
      <c r="P6">
        <v>102154</v>
      </c>
      <c r="Q6">
        <v>102158</v>
      </c>
      <c r="R6">
        <v>102174</v>
      </c>
      <c r="S6">
        <v>102179</v>
      </c>
      <c r="T6">
        <v>102182</v>
      </c>
      <c r="U6">
        <v>102183</v>
      </c>
      <c r="V6">
        <v>102203</v>
      </c>
      <c r="W6">
        <v>102217</v>
      </c>
      <c r="X6">
        <v>102222</v>
      </c>
      <c r="Y6">
        <v>102233</v>
      </c>
      <c r="Z6">
        <v>102241</v>
      </c>
      <c r="AA6">
        <v>102262</v>
      </c>
      <c r="AB6">
        <v>102266</v>
      </c>
      <c r="AC6">
        <v>102295</v>
      </c>
      <c r="AD6">
        <v>102325</v>
      </c>
      <c r="AE6">
        <v>102352</v>
      </c>
      <c r="AF6">
        <v>102371</v>
      </c>
      <c r="AG6">
        <v>102397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7.2449999999999992</v>
      </c>
      <c r="C8" s="11">
        <f t="shared" ref="C8:AG8" si="2">C4*(1+$A$9)</f>
        <v>14.489999999999998</v>
      </c>
      <c r="D8" s="11">
        <f t="shared" si="2"/>
        <v>3.1049999999999995</v>
      </c>
      <c r="E8" s="11">
        <f t="shared" si="2"/>
        <v>13.454999999999998</v>
      </c>
      <c r="F8" s="11">
        <f t="shared" si="2"/>
        <v>12.419999999999998</v>
      </c>
      <c r="G8" s="11">
        <f t="shared" si="2"/>
        <v>1.0349999999999999</v>
      </c>
      <c r="H8" s="11">
        <f t="shared" si="2"/>
        <v>1.0349999999999999</v>
      </c>
      <c r="I8" s="11">
        <f t="shared" si="2"/>
        <v>7.2449999999999992</v>
      </c>
      <c r="J8" s="11">
        <f t="shared" si="2"/>
        <v>0</v>
      </c>
      <c r="K8" s="11">
        <f t="shared" si="2"/>
        <v>2.0699999999999998</v>
      </c>
      <c r="L8" s="11">
        <f t="shared" si="2"/>
        <v>6.2099999999999991</v>
      </c>
      <c r="M8" s="11">
        <f t="shared" si="2"/>
        <v>2.0699999999999998</v>
      </c>
      <c r="N8" s="11">
        <f t="shared" si="2"/>
        <v>6.2099999999999991</v>
      </c>
      <c r="O8" s="11">
        <f t="shared" si="2"/>
        <v>10.35</v>
      </c>
      <c r="P8" s="11">
        <f t="shared" si="2"/>
        <v>5.1749999999999998</v>
      </c>
      <c r="Q8" s="11">
        <f t="shared" si="2"/>
        <v>4.1399999999999997</v>
      </c>
      <c r="R8" s="11">
        <f t="shared" si="2"/>
        <v>16.559999999999999</v>
      </c>
      <c r="S8" s="11">
        <f t="shared" si="2"/>
        <v>5.1749999999999998</v>
      </c>
      <c r="T8" s="11">
        <f t="shared" si="2"/>
        <v>3.1049999999999995</v>
      </c>
      <c r="U8" s="11">
        <f t="shared" si="2"/>
        <v>1.0349999999999999</v>
      </c>
      <c r="V8" s="11">
        <f t="shared" si="2"/>
        <v>20.7</v>
      </c>
      <c r="W8" s="11">
        <f t="shared" si="2"/>
        <v>14.489999999999998</v>
      </c>
      <c r="X8" s="11">
        <f t="shared" si="2"/>
        <v>5.1749999999999998</v>
      </c>
      <c r="Y8" s="11">
        <f t="shared" si="2"/>
        <v>11.385</v>
      </c>
      <c r="Z8" s="11">
        <f t="shared" si="2"/>
        <v>8.2799999999999994</v>
      </c>
      <c r="AA8" s="11">
        <f t="shared" si="2"/>
        <v>21.734999999999999</v>
      </c>
      <c r="AB8" s="11">
        <f t="shared" si="2"/>
        <v>4.1399999999999997</v>
      </c>
      <c r="AC8" s="11">
        <f t="shared" si="2"/>
        <v>30.014999999999997</v>
      </c>
      <c r="AD8" s="11">
        <f t="shared" si="2"/>
        <v>31.049999999999997</v>
      </c>
      <c r="AE8" s="11">
        <f t="shared" si="2"/>
        <v>27.944999999999997</v>
      </c>
      <c r="AF8" s="11">
        <f t="shared" si="2"/>
        <v>19.664999999999999</v>
      </c>
      <c r="AG8" s="11">
        <f t="shared" si="2"/>
        <v>26.909999999999997</v>
      </c>
      <c r="AI8" s="15">
        <f>SUM(C8:AG8)</f>
        <v>336.375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E3" sqref="AE3:AE8"/>
    </sheetView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4" width="7" bestFit="1" customWidth="1"/>
    <col min="25" max="25" width="8.109375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7.19</v>
      </c>
      <c r="C3" s="11">
        <v>0.92300000000000004</v>
      </c>
      <c r="D3" s="11">
        <v>7.29</v>
      </c>
      <c r="E3" s="11">
        <v>7.33</v>
      </c>
      <c r="F3" s="11">
        <v>7.36</v>
      </c>
      <c r="G3" s="11">
        <v>7.44</v>
      </c>
      <c r="H3" s="11">
        <v>6.7</v>
      </c>
      <c r="I3" s="11">
        <v>9.2100000000000009</v>
      </c>
      <c r="J3" s="11">
        <v>6.31</v>
      </c>
      <c r="K3" s="11">
        <v>1.46</v>
      </c>
      <c r="L3" s="11">
        <v>4.43</v>
      </c>
      <c r="M3" s="11">
        <v>10.199999999999999</v>
      </c>
      <c r="N3" s="11">
        <v>7.5</v>
      </c>
      <c r="O3" s="11">
        <v>7.76</v>
      </c>
      <c r="P3" s="11">
        <v>9.01</v>
      </c>
      <c r="Q3" s="11">
        <v>7.19</v>
      </c>
      <c r="R3" s="11">
        <v>7.31</v>
      </c>
      <c r="S3" s="11">
        <v>9.48</v>
      </c>
      <c r="T3" s="11">
        <v>4.47</v>
      </c>
      <c r="U3" s="11">
        <v>10.7</v>
      </c>
      <c r="V3" s="11">
        <v>9.31</v>
      </c>
      <c r="W3" s="11">
        <v>5.79</v>
      </c>
      <c r="X3" s="11">
        <v>1.6</v>
      </c>
      <c r="Y3" s="11">
        <v>8.86</v>
      </c>
      <c r="Z3" s="11">
        <v>10.3</v>
      </c>
      <c r="AA3" s="11">
        <v>8.44</v>
      </c>
      <c r="AB3" s="11">
        <v>3.63</v>
      </c>
      <c r="AC3" s="11">
        <v>2.96</v>
      </c>
      <c r="AD3" s="11">
        <v>2.29</v>
      </c>
      <c r="AE3" s="11">
        <v>9.5299999999999994</v>
      </c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26</v>
      </c>
      <c r="C4" s="22">
        <v>1</v>
      </c>
      <c r="D4" s="22">
        <v>9</v>
      </c>
      <c r="E4" s="22">
        <v>35</v>
      </c>
      <c r="F4" s="22">
        <v>35</v>
      </c>
      <c r="G4" s="22">
        <v>33</v>
      </c>
      <c r="H4" s="22">
        <v>32</v>
      </c>
      <c r="I4" s="22">
        <v>24</v>
      </c>
      <c r="J4" s="22">
        <v>14</v>
      </c>
      <c r="K4" s="22">
        <v>3</v>
      </c>
      <c r="L4" s="22">
        <v>7</v>
      </c>
      <c r="M4" s="22">
        <v>18</v>
      </c>
      <c r="N4" s="22">
        <v>17</v>
      </c>
      <c r="O4" s="22">
        <v>41</v>
      </c>
      <c r="P4" s="22">
        <v>24</v>
      </c>
      <c r="Q4" s="22">
        <v>20</v>
      </c>
      <c r="R4" s="22">
        <v>35</v>
      </c>
      <c r="S4" s="22">
        <v>22</v>
      </c>
      <c r="T4" s="22">
        <v>13</v>
      </c>
      <c r="U4" s="22">
        <v>12</v>
      </c>
      <c r="V4" s="22">
        <v>17</v>
      </c>
      <c r="W4" s="22">
        <v>25</v>
      </c>
      <c r="X4" s="22">
        <v>3</v>
      </c>
      <c r="Y4" s="22">
        <v>46</v>
      </c>
      <c r="Z4" s="22">
        <v>32</v>
      </c>
      <c r="AA4" s="22">
        <v>47</v>
      </c>
      <c r="AB4" s="22">
        <v>10</v>
      </c>
      <c r="AC4" s="4">
        <v>4</v>
      </c>
      <c r="AD4" s="4">
        <v>4</v>
      </c>
      <c r="AE4" s="4">
        <v>35</v>
      </c>
      <c r="AF4" s="22"/>
      <c r="AG4" s="22"/>
      <c r="AI4" s="15">
        <f>SUM(C4:AG4)</f>
        <v>618</v>
      </c>
      <c r="AJ4" s="6">
        <f>AVERAGE(C4:AG4)</f>
        <v>21.310344827586206</v>
      </c>
      <c r="AK4" s="17"/>
    </row>
    <row r="5" spans="1:40" x14ac:dyDescent="0.25">
      <c r="A5" s="2" t="s">
        <v>12</v>
      </c>
      <c r="B5" s="16">
        <f t="shared" ref="B5:AG5" si="0">$A6+B6</f>
        <v>148946</v>
      </c>
      <c r="C5" s="16">
        <f t="shared" si="0"/>
        <v>148947</v>
      </c>
      <c r="D5" s="16">
        <f t="shared" si="0"/>
        <v>148956</v>
      </c>
      <c r="E5" s="16">
        <f t="shared" si="0"/>
        <v>148991</v>
      </c>
      <c r="F5" s="16">
        <f t="shared" si="0"/>
        <v>149026</v>
      </c>
      <c r="G5" s="16">
        <f t="shared" si="0"/>
        <v>149059</v>
      </c>
      <c r="H5" s="16">
        <f t="shared" si="0"/>
        <v>149091</v>
      </c>
      <c r="I5" s="16">
        <f t="shared" si="0"/>
        <v>149115</v>
      </c>
      <c r="J5" s="16">
        <f t="shared" si="0"/>
        <v>149129</v>
      </c>
      <c r="K5" s="16">
        <f t="shared" si="0"/>
        <v>149132</v>
      </c>
      <c r="L5" s="16">
        <f t="shared" si="0"/>
        <v>149139</v>
      </c>
      <c r="M5" s="16">
        <f t="shared" si="0"/>
        <v>149157</v>
      </c>
      <c r="N5" s="16">
        <f t="shared" si="0"/>
        <v>149174</v>
      </c>
      <c r="O5" s="16">
        <f t="shared" si="0"/>
        <v>149215</v>
      </c>
      <c r="P5" s="16">
        <f t="shared" si="0"/>
        <v>149239</v>
      </c>
      <c r="Q5" s="16">
        <f t="shared" si="0"/>
        <v>149259</v>
      </c>
      <c r="R5" s="16">
        <f t="shared" si="0"/>
        <v>149294</v>
      </c>
      <c r="S5" s="16">
        <f t="shared" si="0"/>
        <v>149316</v>
      </c>
      <c r="T5" s="16">
        <f t="shared" si="0"/>
        <v>149329</v>
      </c>
      <c r="U5" s="16">
        <f t="shared" si="0"/>
        <v>149341</v>
      </c>
      <c r="V5" s="16">
        <f t="shared" si="0"/>
        <v>149358</v>
      </c>
      <c r="W5" s="16">
        <f t="shared" si="0"/>
        <v>149383</v>
      </c>
      <c r="X5" s="16">
        <f t="shared" si="0"/>
        <v>149386</v>
      </c>
      <c r="Y5" s="16">
        <f t="shared" si="0"/>
        <v>149432</v>
      </c>
      <c r="Z5" s="16">
        <f t="shared" si="0"/>
        <v>149464</v>
      </c>
      <c r="AA5" s="16">
        <f t="shared" si="0"/>
        <v>149511</v>
      </c>
      <c r="AB5" s="16">
        <f t="shared" si="0"/>
        <v>149521</v>
      </c>
      <c r="AC5" s="16">
        <f t="shared" si="0"/>
        <v>149525</v>
      </c>
      <c r="AD5" s="16">
        <f t="shared" si="0"/>
        <v>149529</v>
      </c>
      <c r="AE5" s="16">
        <f t="shared" si="0"/>
        <v>149564</v>
      </c>
      <c r="AF5" s="16">
        <f t="shared" si="0"/>
        <v>46549</v>
      </c>
      <c r="AG5" s="16">
        <f t="shared" si="0"/>
        <v>46549</v>
      </c>
      <c r="AI5" s="16">
        <f>MAX(C5:AG5)-B5</f>
        <v>618</v>
      </c>
    </row>
    <row r="6" spans="1:40" s="15" customFormat="1" x14ac:dyDescent="0.25">
      <c r="A6" s="2">
        <v>46549</v>
      </c>
      <c r="B6">
        <v>102397</v>
      </c>
      <c r="C6">
        <v>102398</v>
      </c>
      <c r="D6">
        <v>102407</v>
      </c>
      <c r="E6">
        <v>102442</v>
      </c>
      <c r="F6">
        <v>102477</v>
      </c>
      <c r="G6">
        <v>102510</v>
      </c>
      <c r="H6">
        <v>102542</v>
      </c>
      <c r="I6">
        <v>102566</v>
      </c>
      <c r="J6">
        <v>102580</v>
      </c>
      <c r="K6">
        <v>102583</v>
      </c>
      <c r="L6">
        <v>102590</v>
      </c>
      <c r="M6">
        <v>102608</v>
      </c>
      <c r="N6">
        <v>102625</v>
      </c>
      <c r="O6">
        <v>102666</v>
      </c>
      <c r="P6">
        <v>102690</v>
      </c>
      <c r="Q6">
        <v>102710</v>
      </c>
      <c r="R6">
        <v>102745</v>
      </c>
      <c r="S6">
        <v>102767</v>
      </c>
      <c r="T6">
        <v>102780</v>
      </c>
      <c r="U6">
        <v>102792</v>
      </c>
      <c r="V6">
        <v>102809</v>
      </c>
      <c r="W6">
        <v>102834</v>
      </c>
      <c r="X6">
        <v>102837</v>
      </c>
      <c r="Y6">
        <v>102883</v>
      </c>
      <c r="Z6">
        <v>102915</v>
      </c>
      <c r="AA6">
        <v>102962</v>
      </c>
      <c r="AB6">
        <v>102972</v>
      </c>
      <c r="AC6">
        <v>102976</v>
      </c>
      <c r="AD6">
        <v>102980</v>
      </c>
      <c r="AE6">
        <v>103015</v>
      </c>
      <c r="AF6"/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26.909999999999997</v>
      </c>
      <c r="C8" s="11">
        <f t="shared" ref="C8:AG8" si="2">C4*(1+$A$9)</f>
        <v>1.0349999999999999</v>
      </c>
      <c r="D8" s="11">
        <f t="shared" si="2"/>
        <v>9.3149999999999995</v>
      </c>
      <c r="E8" s="11">
        <f t="shared" si="2"/>
        <v>36.224999999999994</v>
      </c>
      <c r="F8" s="11">
        <f t="shared" si="2"/>
        <v>36.224999999999994</v>
      </c>
      <c r="G8" s="11">
        <f t="shared" si="2"/>
        <v>34.154999999999994</v>
      </c>
      <c r="H8" s="11">
        <f t="shared" si="2"/>
        <v>33.119999999999997</v>
      </c>
      <c r="I8" s="11">
        <f t="shared" si="2"/>
        <v>24.839999999999996</v>
      </c>
      <c r="J8" s="11">
        <f t="shared" si="2"/>
        <v>14.489999999999998</v>
      </c>
      <c r="K8" s="11">
        <f t="shared" si="2"/>
        <v>3.1049999999999995</v>
      </c>
      <c r="L8" s="11">
        <f t="shared" si="2"/>
        <v>7.2449999999999992</v>
      </c>
      <c r="M8" s="11">
        <f t="shared" si="2"/>
        <v>18.63</v>
      </c>
      <c r="N8" s="11">
        <f t="shared" si="2"/>
        <v>17.594999999999999</v>
      </c>
      <c r="O8" s="11">
        <f t="shared" si="2"/>
        <v>42.434999999999995</v>
      </c>
      <c r="P8" s="11">
        <f t="shared" si="2"/>
        <v>24.839999999999996</v>
      </c>
      <c r="Q8" s="11">
        <f t="shared" si="2"/>
        <v>20.7</v>
      </c>
      <c r="R8" s="11">
        <f t="shared" si="2"/>
        <v>36.224999999999994</v>
      </c>
      <c r="S8" s="11">
        <f t="shared" si="2"/>
        <v>22.77</v>
      </c>
      <c r="T8" s="11">
        <f t="shared" si="2"/>
        <v>13.454999999999998</v>
      </c>
      <c r="U8" s="11">
        <f t="shared" si="2"/>
        <v>12.419999999999998</v>
      </c>
      <c r="V8" s="11">
        <f t="shared" si="2"/>
        <v>17.594999999999999</v>
      </c>
      <c r="W8" s="11">
        <f t="shared" si="2"/>
        <v>25.874999999999996</v>
      </c>
      <c r="X8" s="11">
        <f t="shared" si="2"/>
        <v>3.1049999999999995</v>
      </c>
      <c r="Y8" s="11">
        <f t="shared" si="2"/>
        <v>47.61</v>
      </c>
      <c r="Z8" s="11">
        <f t="shared" si="2"/>
        <v>33.119999999999997</v>
      </c>
      <c r="AA8" s="11">
        <f t="shared" si="2"/>
        <v>48.644999999999996</v>
      </c>
      <c r="AB8" s="11">
        <f t="shared" si="2"/>
        <v>10.35</v>
      </c>
      <c r="AC8" s="11">
        <f t="shared" si="2"/>
        <v>4.1399999999999997</v>
      </c>
      <c r="AD8" s="11">
        <f t="shared" si="2"/>
        <v>4.1399999999999997</v>
      </c>
      <c r="AE8" s="11">
        <f t="shared" si="2"/>
        <v>36.224999999999994</v>
      </c>
      <c r="AF8" s="11">
        <f t="shared" si="2"/>
        <v>0</v>
      </c>
      <c r="AG8" s="11">
        <f t="shared" si="2"/>
        <v>0</v>
      </c>
      <c r="AI8" s="15">
        <f>SUM(C8:AG8)</f>
        <v>639.63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G3" sqref="AG3:AG8"/>
    </sheetView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4" width="7" bestFit="1" customWidth="1"/>
    <col min="25" max="25" width="8.109375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9.5299999999999994</v>
      </c>
      <c r="C3" s="11">
        <v>2.31</v>
      </c>
      <c r="D3" s="11">
        <v>9.5399999999999991</v>
      </c>
      <c r="E3" s="11">
        <v>11.5</v>
      </c>
      <c r="F3" s="11">
        <v>9.39</v>
      </c>
      <c r="G3" s="11">
        <v>10</v>
      </c>
      <c r="H3" s="11">
        <v>2.15</v>
      </c>
      <c r="I3" s="11">
        <v>10.3</v>
      </c>
      <c r="J3" s="11">
        <v>10.7</v>
      </c>
      <c r="K3" s="11">
        <v>8.81</v>
      </c>
      <c r="L3" s="11">
        <v>2.84</v>
      </c>
      <c r="M3" s="11">
        <v>10.5</v>
      </c>
      <c r="N3" s="11">
        <v>7.43</v>
      </c>
      <c r="O3" s="11">
        <v>9.4</v>
      </c>
      <c r="P3" s="11">
        <v>9.41</v>
      </c>
      <c r="Q3" s="11">
        <v>12</v>
      </c>
      <c r="R3" s="11">
        <v>12.5</v>
      </c>
      <c r="S3" s="11">
        <v>7.29</v>
      </c>
      <c r="T3" s="11">
        <v>0</v>
      </c>
      <c r="U3" s="11">
        <v>0</v>
      </c>
      <c r="V3" s="11">
        <v>8.9</v>
      </c>
      <c r="W3" s="11">
        <v>11.2</v>
      </c>
      <c r="X3" s="11">
        <v>9.68</v>
      </c>
      <c r="Y3" s="11">
        <v>12.9</v>
      </c>
      <c r="Z3" s="11">
        <v>13.3</v>
      </c>
      <c r="AA3" s="11">
        <v>9.42</v>
      </c>
      <c r="AB3" s="11">
        <v>10.199999999999999</v>
      </c>
      <c r="AC3" s="11">
        <v>1.39</v>
      </c>
      <c r="AD3" s="11">
        <v>10.9</v>
      </c>
      <c r="AE3" s="11">
        <v>10.1</v>
      </c>
      <c r="AF3" s="11">
        <v>8.9499999999999993</v>
      </c>
      <c r="AG3" s="11">
        <v>11.1</v>
      </c>
      <c r="AH3" s="11"/>
      <c r="AI3" s="11"/>
      <c r="AM3" s="5"/>
    </row>
    <row r="4" spans="1:40" s="4" customFormat="1" x14ac:dyDescent="0.25">
      <c r="A4" s="3" t="s">
        <v>7</v>
      </c>
      <c r="B4" s="4">
        <v>35</v>
      </c>
      <c r="C4" s="22">
        <v>8</v>
      </c>
      <c r="D4" s="22">
        <v>37</v>
      </c>
      <c r="E4" s="22">
        <v>30</v>
      </c>
      <c r="F4" s="22">
        <v>18</v>
      </c>
      <c r="G4" s="22">
        <v>13</v>
      </c>
      <c r="H4" s="22">
        <v>8</v>
      </c>
      <c r="I4" s="22">
        <v>25</v>
      </c>
      <c r="J4" s="22">
        <v>29</v>
      </c>
      <c r="K4" s="22">
        <v>25</v>
      </c>
      <c r="L4" s="22">
        <v>7</v>
      </c>
      <c r="M4" s="22">
        <v>37</v>
      </c>
      <c r="N4" s="22">
        <v>12</v>
      </c>
      <c r="O4" s="22">
        <v>24</v>
      </c>
      <c r="P4" s="22">
        <v>52</v>
      </c>
      <c r="Q4" s="22">
        <v>21</v>
      </c>
      <c r="R4" s="22">
        <v>33</v>
      </c>
      <c r="S4" s="22">
        <v>15</v>
      </c>
      <c r="T4" s="22">
        <v>0</v>
      </c>
      <c r="U4" s="22">
        <v>0</v>
      </c>
      <c r="V4" s="22">
        <v>34</v>
      </c>
      <c r="W4" s="22">
        <v>30</v>
      </c>
      <c r="X4" s="22">
        <v>44</v>
      </c>
      <c r="Y4" s="22">
        <v>32</v>
      </c>
      <c r="Z4" s="22">
        <v>32</v>
      </c>
      <c r="AA4" s="22">
        <v>60</v>
      </c>
      <c r="AB4" s="22">
        <v>41</v>
      </c>
      <c r="AC4" s="4">
        <v>5</v>
      </c>
      <c r="AD4" s="4">
        <v>38</v>
      </c>
      <c r="AE4" s="4">
        <v>35</v>
      </c>
      <c r="AF4" s="22">
        <v>15</v>
      </c>
      <c r="AG4" s="22">
        <v>38</v>
      </c>
      <c r="AI4" s="15">
        <f>SUM(C4:AG4)</f>
        <v>798</v>
      </c>
      <c r="AJ4" s="6">
        <f>AVERAGE(C4:AG4)</f>
        <v>25.741935483870968</v>
      </c>
      <c r="AK4" s="17"/>
    </row>
    <row r="5" spans="1:40" x14ac:dyDescent="0.25">
      <c r="A5" s="2" t="s">
        <v>12</v>
      </c>
      <c r="B5" s="16">
        <f t="shared" ref="B5" si="0">$A6+B6</f>
        <v>149564</v>
      </c>
      <c r="C5" s="16">
        <f t="shared" ref="C5:AG5" si="1">$A6+C6</f>
        <v>149572</v>
      </c>
      <c r="D5" s="16">
        <f t="shared" si="1"/>
        <v>149609</v>
      </c>
      <c r="E5" s="16">
        <f t="shared" si="1"/>
        <v>149639</v>
      </c>
      <c r="F5" s="16">
        <f t="shared" si="1"/>
        <v>149657</v>
      </c>
      <c r="G5" s="16">
        <f t="shared" si="1"/>
        <v>149670</v>
      </c>
      <c r="H5" s="16">
        <f t="shared" si="1"/>
        <v>149678</v>
      </c>
      <c r="I5" s="16">
        <f t="shared" si="1"/>
        <v>149703</v>
      </c>
      <c r="J5" s="16">
        <f t="shared" si="1"/>
        <v>149732</v>
      </c>
      <c r="K5" s="16">
        <f t="shared" si="1"/>
        <v>149757</v>
      </c>
      <c r="L5" s="16">
        <f t="shared" si="1"/>
        <v>149764</v>
      </c>
      <c r="M5" s="16">
        <f t="shared" si="1"/>
        <v>149801</v>
      </c>
      <c r="N5" s="16">
        <f t="shared" si="1"/>
        <v>149813</v>
      </c>
      <c r="O5" s="16">
        <f t="shared" si="1"/>
        <v>149837</v>
      </c>
      <c r="P5" s="16">
        <f t="shared" si="1"/>
        <v>149889</v>
      </c>
      <c r="Q5" s="16">
        <f t="shared" si="1"/>
        <v>149910</v>
      </c>
      <c r="R5" s="16">
        <f t="shared" si="1"/>
        <v>149943</v>
      </c>
      <c r="S5" s="16">
        <f t="shared" si="1"/>
        <v>149958</v>
      </c>
      <c r="T5" s="16">
        <f t="shared" si="1"/>
        <v>149958</v>
      </c>
      <c r="U5" s="16">
        <f t="shared" si="1"/>
        <v>149958</v>
      </c>
      <c r="V5" s="16">
        <f t="shared" si="1"/>
        <v>149992</v>
      </c>
      <c r="W5" s="16">
        <f t="shared" si="1"/>
        <v>150022</v>
      </c>
      <c r="X5" s="16">
        <f t="shared" si="1"/>
        <v>150066</v>
      </c>
      <c r="Y5" s="16">
        <f t="shared" si="1"/>
        <v>150098</v>
      </c>
      <c r="Z5" s="16">
        <f t="shared" si="1"/>
        <v>150130</v>
      </c>
      <c r="AA5" s="16">
        <f t="shared" si="1"/>
        <v>150190</v>
      </c>
      <c r="AB5" s="16">
        <f t="shared" si="1"/>
        <v>150231</v>
      </c>
      <c r="AC5" s="16">
        <f t="shared" si="1"/>
        <v>150236</v>
      </c>
      <c r="AD5" s="16">
        <f t="shared" si="1"/>
        <v>150274</v>
      </c>
      <c r="AE5" s="16">
        <f t="shared" si="1"/>
        <v>150309</v>
      </c>
      <c r="AF5" s="16">
        <f t="shared" si="1"/>
        <v>150324</v>
      </c>
      <c r="AG5" s="16">
        <f t="shared" si="1"/>
        <v>150362</v>
      </c>
      <c r="AI5" s="16">
        <f>MAX(C5:AG5)-B5</f>
        <v>798</v>
      </c>
    </row>
    <row r="6" spans="1:40" s="15" customFormat="1" x14ac:dyDescent="0.25">
      <c r="A6" s="2">
        <v>46549</v>
      </c>
      <c r="B6">
        <v>103015</v>
      </c>
      <c r="C6">
        <v>103023</v>
      </c>
      <c r="D6">
        <v>103060</v>
      </c>
      <c r="E6">
        <v>103090</v>
      </c>
      <c r="F6">
        <v>103108</v>
      </c>
      <c r="G6">
        <v>103121</v>
      </c>
      <c r="H6">
        <v>103129</v>
      </c>
      <c r="I6">
        <v>103154</v>
      </c>
      <c r="J6">
        <v>103183</v>
      </c>
      <c r="K6">
        <v>103208</v>
      </c>
      <c r="L6">
        <v>103215</v>
      </c>
      <c r="M6">
        <v>103252</v>
      </c>
      <c r="N6">
        <v>103264</v>
      </c>
      <c r="O6">
        <v>103288</v>
      </c>
      <c r="P6">
        <v>103340</v>
      </c>
      <c r="Q6">
        <v>103361</v>
      </c>
      <c r="R6">
        <v>103394</v>
      </c>
      <c r="S6">
        <v>103409</v>
      </c>
      <c r="T6">
        <v>103409</v>
      </c>
      <c r="U6">
        <v>103409</v>
      </c>
      <c r="V6">
        <v>103443</v>
      </c>
      <c r="W6">
        <v>103473</v>
      </c>
      <c r="X6">
        <v>103517</v>
      </c>
      <c r="Y6">
        <v>103549</v>
      </c>
      <c r="Z6">
        <v>103581</v>
      </c>
      <c r="AA6">
        <v>103641</v>
      </c>
      <c r="AB6">
        <v>103682</v>
      </c>
      <c r="AC6">
        <v>103687</v>
      </c>
      <c r="AD6">
        <v>103725</v>
      </c>
      <c r="AE6">
        <v>103760</v>
      </c>
      <c r="AF6">
        <v>103775</v>
      </c>
      <c r="AG6">
        <v>103813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2">B4*(1+$A$9)</f>
        <v>36.224999999999994</v>
      </c>
      <c r="C8" s="11">
        <f t="shared" ref="C8:AG8" si="3">C4*(1+$A$9)</f>
        <v>8.2799999999999994</v>
      </c>
      <c r="D8" s="11">
        <f t="shared" si="3"/>
        <v>38.294999999999995</v>
      </c>
      <c r="E8" s="11">
        <f t="shared" si="3"/>
        <v>31.049999999999997</v>
      </c>
      <c r="F8" s="11">
        <f t="shared" si="3"/>
        <v>18.63</v>
      </c>
      <c r="G8" s="11">
        <f t="shared" si="3"/>
        <v>13.454999999999998</v>
      </c>
      <c r="H8" s="11">
        <f t="shared" si="3"/>
        <v>8.2799999999999994</v>
      </c>
      <c r="I8" s="11">
        <f t="shared" si="3"/>
        <v>25.874999999999996</v>
      </c>
      <c r="J8" s="11">
        <f t="shared" si="3"/>
        <v>30.014999999999997</v>
      </c>
      <c r="K8" s="11">
        <f t="shared" si="3"/>
        <v>25.874999999999996</v>
      </c>
      <c r="L8" s="11">
        <f t="shared" si="3"/>
        <v>7.2449999999999992</v>
      </c>
      <c r="M8" s="11">
        <f t="shared" si="3"/>
        <v>38.294999999999995</v>
      </c>
      <c r="N8" s="11">
        <f t="shared" si="3"/>
        <v>12.419999999999998</v>
      </c>
      <c r="O8" s="11">
        <f t="shared" si="3"/>
        <v>24.839999999999996</v>
      </c>
      <c r="P8" s="11">
        <f t="shared" si="3"/>
        <v>53.819999999999993</v>
      </c>
      <c r="Q8" s="11">
        <f t="shared" si="3"/>
        <v>21.734999999999999</v>
      </c>
      <c r="R8" s="11">
        <f t="shared" si="3"/>
        <v>34.154999999999994</v>
      </c>
      <c r="S8" s="11">
        <f t="shared" si="3"/>
        <v>15.524999999999999</v>
      </c>
      <c r="T8" s="11">
        <f t="shared" si="3"/>
        <v>0</v>
      </c>
      <c r="U8" s="11">
        <f t="shared" si="3"/>
        <v>0</v>
      </c>
      <c r="V8" s="11">
        <f t="shared" si="3"/>
        <v>35.19</v>
      </c>
      <c r="W8" s="11">
        <f t="shared" si="3"/>
        <v>31.049999999999997</v>
      </c>
      <c r="X8" s="11">
        <f t="shared" si="3"/>
        <v>45.54</v>
      </c>
      <c r="Y8" s="11">
        <f t="shared" si="3"/>
        <v>33.119999999999997</v>
      </c>
      <c r="Z8" s="11">
        <f t="shared" si="3"/>
        <v>33.119999999999997</v>
      </c>
      <c r="AA8" s="11">
        <f t="shared" si="3"/>
        <v>62.099999999999994</v>
      </c>
      <c r="AB8" s="11">
        <f t="shared" si="3"/>
        <v>42.434999999999995</v>
      </c>
      <c r="AC8" s="11">
        <f t="shared" si="3"/>
        <v>5.1749999999999998</v>
      </c>
      <c r="AD8" s="11">
        <f t="shared" si="3"/>
        <v>39.33</v>
      </c>
      <c r="AE8" s="11">
        <f t="shared" si="3"/>
        <v>36.224999999999994</v>
      </c>
      <c r="AF8" s="11">
        <f t="shared" si="3"/>
        <v>15.524999999999999</v>
      </c>
      <c r="AG8" s="11">
        <f t="shared" si="3"/>
        <v>39.33</v>
      </c>
      <c r="AI8" s="15">
        <f>SUM(C8:AG8)</f>
        <v>825.93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F5" sqref="AF5"/>
    </sheetView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4" width="7" bestFit="1" customWidth="1"/>
    <col min="25" max="25" width="8.109375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11.1</v>
      </c>
      <c r="C3" s="11">
        <v>13.5</v>
      </c>
      <c r="D3" s="11">
        <v>11.6</v>
      </c>
      <c r="E3" s="11">
        <v>5.21</v>
      </c>
      <c r="F3" s="11">
        <v>11.4</v>
      </c>
      <c r="G3" s="11">
        <v>10.4</v>
      </c>
      <c r="H3" s="11">
        <v>9.44</v>
      </c>
      <c r="I3" s="11">
        <v>8.14</v>
      </c>
      <c r="J3" s="11">
        <v>9.0399999999999991</v>
      </c>
      <c r="K3" s="11">
        <v>1.61</v>
      </c>
      <c r="L3" s="11">
        <v>14.4</v>
      </c>
      <c r="M3" s="11">
        <v>9.06</v>
      </c>
      <c r="N3" s="11">
        <v>9.02</v>
      </c>
      <c r="O3" s="11">
        <v>9.27</v>
      </c>
      <c r="P3" s="11">
        <v>8.93</v>
      </c>
      <c r="Q3" s="11">
        <v>11.3</v>
      </c>
      <c r="R3" s="11">
        <v>13.6</v>
      </c>
      <c r="S3" s="11">
        <v>11.9</v>
      </c>
      <c r="T3" s="11">
        <v>11.5</v>
      </c>
      <c r="U3" s="11">
        <v>2.67</v>
      </c>
      <c r="V3" s="11">
        <v>13.9</v>
      </c>
      <c r="W3" s="11">
        <v>7.46</v>
      </c>
      <c r="X3" s="11">
        <v>7.78</v>
      </c>
      <c r="Y3" s="11">
        <v>13.9</v>
      </c>
      <c r="Z3" s="11">
        <v>13.3</v>
      </c>
      <c r="AA3" s="11">
        <v>14.3</v>
      </c>
      <c r="AB3" s="11">
        <v>13.1</v>
      </c>
      <c r="AC3" s="11">
        <v>11.7</v>
      </c>
      <c r="AD3" s="11">
        <v>5.91</v>
      </c>
      <c r="AE3" s="11">
        <v>12.2</v>
      </c>
      <c r="AF3" s="11">
        <v>9.1199999999999992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38</v>
      </c>
      <c r="C4" s="22">
        <v>33</v>
      </c>
      <c r="D4" s="22">
        <v>52</v>
      </c>
      <c r="E4" s="22">
        <v>15</v>
      </c>
      <c r="F4" s="22">
        <v>36</v>
      </c>
      <c r="G4" s="22">
        <v>53</v>
      </c>
      <c r="H4" s="22">
        <v>59</v>
      </c>
      <c r="I4" s="22">
        <v>28</v>
      </c>
      <c r="J4" s="22">
        <v>36</v>
      </c>
      <c r="K4" s="22">
        <v>4</v>
      </c>
      <c r="L4" s="22">
        <v>32</v>
      </c>
      <c r="M4" s="22">
        <v>64</v>
      </c>
      <c r="N4" s="22">
        <v>62</v>
      </c>
      <c r="O4" s="22">
        <v>62</v>
      </c>
      <c r="P4" s="22">
        <v>64</v>
      </c>
      <c r="Q4" s="22">
        <v>31</v>
      </c>
      <c r="R4" s="22">
        <v>38</v>
      </c>
      <c r="S4" s="22">
        <v>22</v>
      </c>
      <c r="T4" s="22">
        <v>28</v>
      </c>
      <c r="U4" s="22">
        <v>11</v>
      </c>
      <c r="V4" s="22">
        <v>29</v>
      </c>
      <c r="W4" s="22">
        <v>13</v>
      </c>
      <c r="X4" s="22">
        <v>13</v>
      </c>
      <c r="Y4" s="22">
        <v>31</v>
      </c>
      <c r="Z4" s="22">
        <v>37</v>
      </c>
      <c r="AA4" s="22">
        <v>46</v>
      </c>
      <c r="AB4" s="22">
        <v>45</v>
      </c>
      <c r="AC4" s="4">
        <v>68</v>
      </c>
      <c r="AD4" s="4">
        <v>14</v>
      </c>
      <c r="AE4" s="4">
        <v>48</v>
      </c>
      <c r="AF4" s="22">
        <v>52</v>
      </c>
      <c r="AG4" s="22"/>
      <c r="AI4" s="15">
        <f>SUM(C4:AG4)</f>
        <v>1126</v>
      </c>
      <c r="AJ4" s="6">
        <f>AVERAGE(C4:AG4)</f>
        <v>37.533333333333331</v>
      </c>
      <c r="AK4" s="17"/>
    </row>
    <row r="5" spans="1:40" x14ac:dyDescent="0.25">
      <c r="A5" s="2" t="s">
        <v>12</v>
      </c>
      <c r="B5" s="16">
        <f t="shared" ref="B5" si="0">$A6+B6</f>
        <v>150362</v>
      </c>
      <c r="C5" s="16">
        <f t="shared" ref="C5:AG5" si="1">$A6+C6</f>
        <v>150395</v>
      </c>
      <c r="D5" s="16">
        <f t="shared" si="1"/>
        <v>150447</v>
      </c>
      <c r="E5" s="16">
        <f t="shared" si="1"/>
        <v>150462</v>
      </c>
      <c r="F5" s="16">
        <f t="shared" si="1"/>
        <v>150498</v>
      </c>
      <c r="G5" s="16">
        <f t="shared" si="1"/>
        <v>150551</v>
      </c>
      <c r="H5" s="16">
        <f t="shared" si="1"/>
        <v>150610</v>
      </c>
      <c r="I5" s="16">
        <f t="shared" si="1"/>
        <v>150638</v>
      </c>
      <c r="J5" s="16">
        <f t="shared" si="1"/>
        <v>150674</v>
      </c>
      <c r="K5" s="16">
        <f t="shared" si="1"/>
        <v>150678</v>
      </c>
      <c r="L5" s="16">
        <f t="shared" si="1"/>
        <v>150710</v>
      </c>
      <c r="M5" s="16">
        <f t="shared" si="1"/>
        <v>150774</v>
      </c>
      <c r="N5" s="16">
        <f t="shared" si="1"/>
        <v>150836</v>
      </c>
      <c r="O5" s="16">
        <f t="shared" si="1"/>
        <v>150898</v>
      </c>
      <c r="P5" s="16">
        <f t="shared" si="1"/>
        <v>150962</v>
      </c>
      <c r="Q5" s="16">
        <f t="shared" si="1"/>
        <v>150993</v>
      </c>
      <c r="R5" s="16">
        <f t="shared" si="1"/>
        <v>151031</v>
      </c>
      <c r="S5" s="16">
        <f t="shared" si="1"/>
        <v>151053</v>
      </c>
      <c r="T5" s="16">
        <f t="shared" si="1"/>
        <v>151081</v>
      </c>
      <c r="U5" s="16">
        <f t="shared" si="1"/>
        <v>151092</v>
      </c>
      <c r="V5" s="16">
        <f t="shared" si="1"/>
        <v>151121</v>
      </c>
      <c r="W5" s="16">
        <f t="shared" si="1"/>
        <v>151134</v>
      </c>
      <c r="X5" s="16">
        <f t="shared" si="1"/>
        <v>151147</v>
      </c>
      <c r="Y5" s="16">
        <f t="shared" si="1"/>
        <v>151178</v>
      </c>
      <c r="Z5" s="16">
        <f t="shared" si="1"/>
        <v>151215</v>
      </c>
      <c r="AA5" s="16">
        <f t="shared" si="1"/>
        <v>151261</v>
      </c>
      <c r="AB5" s="16">
        <f t="shared" si="1"/>
        <v>151306</v>
      </c>
      <c r="AC5" s="16">
        <f t="shared" si="1"/>
        <v>151374</v>
      </c>
      <c r="AD5" s="16">
        <f t="shared" si="1"/>
        <v>151388</v>
      </c>
      <c r="AE5" s="16">
        <f t="shared" si="1"/>
        <v>151436</v>
      </c>
      <c r="AF5" s="16">
        <f t="shared" si="1"/>
        <v>151488</v>
      </c>
      <c r="AG5" s="16">
        <f t="shared" si="1"/>
        <v>46549</v>
      </c>
      <c r="AI5" s="16">
        <f>MAX(C5:AG5)-B5</f>
        <v>1126</v>
      </c>
    </row>
    <row r="6" spans="1:40" s="15" customFormat="1" x14ac:dyDescent="0.25">
      <c r="A6" s="2">
        <v>46549</v>
      </c>
      <c r="B6">
        <v>103813</v>
      </c>
      <c r="C6">
        <v>103846</v>
      </c>
      <c r="D6">
        <v>103898</v>
      </c>
      <c r="E6">
        <v>103913</v>
      </c>
      <c r="F6">
        <v>103949</v>
      </c>
      <c r="G6">
        <v>104002</v>
      </c>
      <c r="H6">
        <v>104061</v>
      </c>
      <c r="I6">
        <v>104089</v>
      </c>
      <c r="J6">
        <v>104125</v>
      </c>
      <c r="K6">
        <v>104129</v>
      </c>
      <c r="L6">
        <v>104161</v>
      </c>
      <c r="M6">
        <v>104225</v>
      </c>
      <c r="N6">
        <v>104287</v>
      </c>
      <c r="O6">
        <v>104349</v>
      </c>
      <c r="P6">
        <v>104413</v>
      </c>
      <c r="Q6">
        <v>104444</v>
      </c>
      <c r="R6">
        <v>104482</v>
      </c>
      <c r="S6">
        <v>104504</v>
      </c>
      <c r="T6">
        <v>104532</v>
      </c>
      <c r="U6">
        <v>104543</v>
      </c>
      <c r="V6">
        <v>104572</v>
      </c>
      <c r="W6">
        <v>104585</v>
      </c>
      <c r="X6">
        <v>104598</v>
      </c>
      <c r="Y6">
        <v>104629</v>
      </c>
      <c r="Z6">
        <v>104666</v>
      </c>
      <c r="AA6">
        <v>104712</v>
      </c>
      <c r="AB6">
        <v>104757</v>
      </c>
      <c r="AC6">
        <v>104825</v>
      </c>
      <c r="AD6">
        <v>104839</v>
      </c>
      <c r="AE6">
        <v>104887</v>
      </c>
      <c r="AF6">
        <v>104939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2">B4*(1+$A$9)</f>
        <v>39.33</v>
      </c>
      <c r="C8" s="11">
        <f t="shared" ref="C8:AG8" si="3">C4*(1+$A$9)</f>
        <v>34.154999999999994</v>
      </c>
      <c r="D8" s="11">
        <f t="shared" si="3"/>
        <v>53.819999999999993</v>
      </c>
      <c r="E8" s="11">
        <f t="shared" si="3"/>
        <v>15.524999999999999</v>
      </c>
      <c r="F8" s="11">
        <f t="shared" si="3"/>
        <v>37.26</v>
      </c>
      <c r="G8" s="11">
        <f t="shared" si="3"/>
        <v>54.854999999999997</v>
      </c>
      <c r="H8" s="11">
        <f t="shared" si="3"/>
        <v>61.064999999999998</v>
      </c>
      <c r="I8" s="11">
        <f t="shared" si="3"/>
        <v>28.979999999999997</v>
      </c>
      <c r="J8" s="11">
        <f t="shared" si="3"/>
        <v>37.26</v>
      </c>
      <c r="K8" s="11">
        <f t="shared" si="3"/>
        <v>4.1399999999999997</v>
      </c>
      <c r="L8" s="11">
        <f t="shared" si="3"/>
        <v>33.119999999999997</v>
      </c>
      <c r="M8" s="11">
        <f t="shared" si="3"/>
        <v>66.239999999999995</v>
      </c>
      <c r="N8" s="11">
        <f t="shared" si="3"/>
        <v>64.17</v>
      </c>
      <c r="O8" s="11">
        <f t="shared" si="3"/>
        <v>64.17</v>
      </c>
      <c r="P8" s="11">
        <f t="shared" si="3"/>
        <v>66.239999999999995</v>
      </c>
      <c r="Q8" s="11">
        <f t="shared" si="3"/>
        <v>32.085000000000001</v>
      </c>
      <c r="R8" s="11">
        <f t="shared" si="3"/>
        <v>39.33</v>
      </c>
      <c r="S8" s="11">
        <f t="shared" si="3"/>
        <v>22.77</v>
      </c>
      <c r="T8" s="11">
        <f t="shared" si="3"/>
        <v>28.979999999999997</v>
      </c>
      <c r="U8" s="11">
        <f t="shared" si="3"/>
        <v>11.385</v>
      </c>
      <c r="V8" s="11">
        <f t="shared" si="3"/>
        <v>30.014999999999997</v>
      </c>
      <c r="W8" s="11">
        <f t="shared" si="3"/>
        <v>13.454999999999998</v>
      </c>
      <c r="X8" s="11">
        <f t="shared" si="3"/>
        <v>13.454999999999998</v>
      </c>
      <c r="Y8" s="11">
        <f t="shared" si="3"/>
        <v>32.085000000000001</v>
      </c>
      <c r="Z8" s="11">
        <f t="shared" si="3"/>
        <v>38.294999999999995</v>
      </c>
      <c r="AA8" s="11">
        <f t="shared" si="3"/>
        <v>47.61</v>
      </c>
      <c r="AB8" s="11">
        <f t="shared" si="3"/>
        <v>46.574999999999996</v>
      </c>
      <c r="AC8" s="11">
        <f t="shared" si="3"/>
        <v>70.38</v>
      </c>
      <c r="AD8" s="11">
        <f t="shared" si="3"/>
        <v>14.489999999999998</v>
      </c>
      <c r="AE8" s="11">
        <f t="shared" si="3"/>
        <v>49.679999999999993</v>
      </c>
      <c r="AF8" s="11">
        <f t="shared" si="3"/>
        <v>53.819999999999993</v>
      </c>
      <c r="AG8" s="11">
        <f t="shared" si="3"/>
        <v>0</v>
      </c>
      <c r="AI8" s="15">
        <f>SUM(C8:AG8)</f>
        <v>1165.4100000000001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8.6319999999999997</v>
      </c>
      <c r="C3" s="11">
        <v>5.5220000000000002</v>
      </c>
      <c r="D3" s="11">
        <v>10</v>
      </c>
      <c r="E3" s="11">
        <v>10</v>
      </c>
      <c r="F3" s="11">
        <v>1.802</v>
      </c>
      <c r="G3" s="11">
        <v>7.2510000000000003</v>
      </c>
      <c r="H3" s="11">
        <v>10</v>
      </c>
      <c r="I3" s="11">
        <v>10</v>
      </c>
      <c r="J3" s="11">
        <v>9.1760000000000002</v>
      </c>
      <c r="K3" s="11">
        <v>10</v>
      </c>
      <c r="L3" s="11">
        <v>10</v>
      </c>
      <c r="M3" s="11">
        <v>10</v>
      </c>
      <c r="N3" s="11">
        <v>8.657</v>
      </c>
      <c r="O3" s="11">
        <v>5.5570000000000004</v>
      </c>
      <c r="P3" s="11">
        <v>5.5910000000000002</v>
      </c>
      <c r="Q3" s="11">
        <v>5.2910000000000004</v>
      </c>
      <c r="R3" s="11">
        <v>0.94299999999999995</v>
      </c>
      <c r="S3" s="11">
        <v>0.94599999999999995</v>
      </c>
      <c r="T3" s="11">
        <v>2.9319999999999999</v>
      </c>
      <c r="U3" s="11">
        <v>1.5</v>
      </c>
      <c r="V3" s="11">
        <v>3.3959999999999999</v>
      </c>
      <c r="W3" s="11">
        <v>0.16800000000000001</v>
      </c>
      <c r="X3" s="11">
        <v>4.8579999999999997</v>
      </c>
      <c r="Y3" s="11">
        <v>3.5950000000000002</v>
      </c>
      <c r="Z3" s="11">
        <v>3.472</v>
      </c>
      <c r="AA3" s="11">
        <v>7.0940000000000003</v>
      </c>
      <c r="AB3" s="11">
        <v>7.2430000000000003</v>
      </c>
      <c r="AC3" s="11">
        <v>6.68</v>
      </c>
      <c r="AD3" s="11">
        <v>7.0220000000000002</v>
      </c>
      <c r="AE3" s="11">
        <v>6.6040000000000001</v>
      </c>
      <c r="AF3" s="11">
        <v>5.032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46.8</v>
      </c>
      <c r="C4" s="22">
        <v>16.600000000000001</v>
      </c>
      <c r="D4" s="22">
        <v>30.9</v>
      </c>
      <c r="E4" s="22">
        <v>22.2</v>
      </c>
      <c r="F4" s="22">
        <v>7.3</v>
      </c>
      <c r="G4" s="22">
        <v>22.4</v>
      </c>
      <c r="H4" s="22">
        <v>18.399999999999999</v>
      </c>
      <c r="I4" s="22">
        <v>30.9</v>
      </c>
      <c r="J4" s="22">
        <v>23.6</v>
      </c>
      <c r="K4" s="22">
        <v>29.8</v>
      </c>
      <c r="L4" s="22">
        <v>12.5</v>
      </c>
      <c r="M4" s="22">
        <v>39</v>
      </c>
      <c r="N4" s="22">
        <v>42</v>
      </c>
      <c r="O4" s="22">
        <v>20.3</v>
      </c>
      <c r="P4" s="22">
        <v>4.7</v>
      </c>
      <c r="Q4" s="22">
        <v>11.1</v>
      </c>
      <c r="R4" s="22">
        <v>4.4000000000000004</v>
      </c>
      <c r="S4" s="22">
        <v>4.2</v>
      </c>
      <c r="T4" s="22">
        <v>8.9</v>
      </c>
      <c r="U4" s="22">
        <v>5.9</v>
      </c>
      <c r="V4" s="22">
        <v>5.9</v>
      </c>
      <c r="W4" s="22">
        <v>1.2</v>
      </c>
      <c r="X4" s="22">
        <v>7.9</v>
      </c>
      <c r="Y4" s="22">
        <v>5.7</v>
      </c>
      <c r="Z4" s="22">
        <v>7.5</v>
      </c>
      <c r="AA4" s="22">
        <v>20.9</v>
      </c>
      <c r="AB4" s="22">
        <v>23.2</v>
      </c>
      <c r="AC4" s="22">
        <v>28.4</v>
      </c>
      <c r="AD4" s="22">
        <v>17.600000000000001</v>
      </c>
      <c r="AE4" s="22">
        <v>23.8</v>
      </c>
      <c r="AF4" s="22">
        <v>6.8</v>
      </c>
      <c r="AG4" s="22"/>
      <c r="AI4" s="4">
        <f>SUM(C4:AG4)</f>
        <v>503.99999999999989</v>
      </c>
      <c r="AJ4" s="6">
        <f>AVERAGE(C4:AG4)</f>
        <v>16.799999999999997</v>
      </c>
      <c r="AK4" s="17"/>
    </row>
    <row r="5" spans="1:40" x14ac:dyDescent="0.25">
      <c r="A5" s="2" t="s">
        <v>12</v>
      </c>
      <c r="B5" s="16">
        <v>12995</v>
      </c>
      <c r="C5">
        <v>13011</v>
      </c>
      <c r="D5">
        <v>13042</v>
      </c>
      <c r="E5" s="16">
        <v>13065</v>
      </c>
      <c r="F5" s="16">
        <v>13072</v>
      </c>
      <c r="G5" s="16">
        <v>13094</v>
      </c>
      <c r="H5" s="16">
        <v>13113</v>
      </c>
      <c r="I5" s="16">
        <v>13144</v>
      </c>
      <c r="J5" s="16">
        <v>13168</v>
      </c>
      <c r="K5" s="16">
        <v>13197</v>
      </c>
      <c r="L5" s="16">
        <v>13210</v>
      </c>
      <c r="M5" s="16">
        <v>13249</v>
      </c>
      <c r="N5" s="16">
        <v>13291</v>
      </c>
      <c r="O5" s="16">
        <v>13311</v>
      </c>
      <c r="P5" s="16">
        <v>13316</v>
      </c>
      <c r="Q5" s="16">
        <v>13327</v>
      </c>
      <c r="R5" s="16">
        <v>13332</v>
      </c>
      <c r="S5" s="16">
        <v>13336</v>
      </c>
      <c r="T5" s="16">
        <v>13345</v>
      </c>
      <c r="U5" s="16">
        <v>13351</v>
      </c>
      <c r="V5" s="16">
        <v>13357</v>
      </c>
      <c r="W5" s="16">
        <v>13358</v>
      </c>
      <c r="X5" s="16">
        <v>13366</v>
      </c>
      <c r="Y5" s="16">
        <v>13372</v>
      </c>
      <c r="Z5" s="16">
        <v>13379</v>
      </c>
      <c r="AA5" s="16">
        <v>13400</v>
      </c>
      <c r="AB5" s="16">
        <v>13423</v>
      </c>
      <c r="AC5" s="16">
        <v>13452</v>
      </c>
      <c r="AD5" s="16">
        <v>13469</v>
      </c>
      <c r="AE5" s="16">
        <v>13493</v>
      </c>
      <c r="AF5" s="16">
        <v>13500</v>
      </c>
      <c r="AG5" s="16"/>
      <c r="AI5">
        <f>MAX(C5:AG5)-B5</f>
        <v>505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78" priority="1" stopIfTrue="1" operator="greaterThan">
      <formula>17</formula>
    </cfRule>
    <cfRule type="cellIs" dxfId="3277" priority="2" stopIfTrue="1" operator="between">
      <formula>10</formula>
      <formula>15</formula>
    </cfRule>
    <cfRule type="cellIs" dxfId="3276" priority="3" stopIfTrue="1" operator="between">
      <formula>15</formula>
      <formula>17</formula>
    </cfRule>
  </conditionalFormatting>
  <conditionalFormatting sqref="B4:AG4">
    <cfRule type="cellIs" dxfId="3275" priority="4" stopIfTrue="1" operator="greaterThan">
      <formula>50</formula>
    </cfRule>
    <cfRule type="cellIs" dxfId="3274" priority="5" stopIfTrue="1" operator="between">
      <formula>25</formula>
      <formula>35</formula>
    </cfRule>
    <cfRule type="cellIs" dxfId="3273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4" width="7" bestFit="1" customWidth="1"/>
    <col min="25" max="25" width="8.109375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9.1199999999999992</v>
      </c>
      <c r="C3" s="11">
        <v>10.1</v>
      </c>
      <c r="D3" s="11">
        <v>3.84</v>
      </c>
      <c r="E3" s="11">
        <v>14.4</v>
      </c>
      <c r="F3" s="11">
        <v>12.3</v>
      </c>
      <c r="G3" s="11">
        <v>13.2</v>
      </c>
      <c r="H3" s="11">
        <v>2.35</v>
      </c>
      <c r="I3" s="11">
        <v>2.58</v>
      </c>
      <c r="J3" s="11">
        <v>4.9000000000000004</v>
      </c>
      <c r="K3" s="11">
        <v>11.9</v>
      </c>
      <c r="L3" s="11">
        <v>9.0399999999999991</v>
      </c>
      <c r="M3" s="11">
        <v>9.1199999999999992</v>
      </c>
      <c r="N3" s="11">
        <v>12.1</v>
      </c>
      <c r="O3" s="11">
        <v>12.5</v>
      </c>
      <c r="P3" s="11">
        <v>8.91</v>
      </c>
      <c r="Q3" s="11">
        <v>11.4</v>
      </c>
      <c r="R3" s="11">
        <v>9.5399999999999991</v>
      </c>
      <c r="S3" s="11">
        <v>13.2</v>
      </c>
      <c r="T3" s="11">
        <v>13.1</v>
      </c>
      <c r="U3" s="11">
        <v>12.7</v>
      </c>
      <c r="V3" s="11">
        <v>11.2</v>
      </c>
      <c r="W3" s="11">
        <v>12.2</v>
      </c>
      <c r="X3" s="11">
        <v>13.4</v>
      </c>
      <c r="Y3" s="11">
        <v>8.32</v>
      </c>
      <c r="Z3" s="11">
        <v>13.3</v>
      </c>
      <c r="AA3" s="11">
        <v>12.2</v>
      </c>
      <c r="AB3" s="11">
        <v>9.84</v>
      </c>
      <c r="AC3" s="11">
        <v>12.7</v>
      </c>
      <c r="AD3" s="11">
        <v>12.9</v>
      </c>
      <c r="AE3" s="11">
        <v>10.5</v>
      </c>
      <c r="AF3" s="11">
        <v>13.1</v>
      </c>
      <c r="AG3" s="11">
        <v>4.21</v>
      </c>
      <c r="AH3" s="11"/>
      <c r="AI3" s="11"/>
      <c r="AM3" s="5"/>
    </row>
    <row r="4" spans="1:40" s="4" customFormat="1" x14ac:dyDescent="0.25">
      <c r="A4" s="3" t="s">
        <v>7</v>
      </c>
      <c r="B4" s="22">
        <v>52</v>
      </c>
      <c r="C4" s="22">
        <v>40</v>
      </c>
      <c r="D4" s="22">
        <v>10</v>
      </c>
      <c r="E4" s="22">
        <v>19</v>
      </c>
      <c r="F4" s="22">
        <v>54</v>
      </c>
      <c r="G4" s="22">
        <v>34</v>
      </c>
      <c r="H4" s="22">
        <v>9</v>
      </c>
      <c r="I4" s="22">
        <v>10</v>
      </c>
      <c r="J4" s="22">
        <v>16</v>
      </c>
      <c r="K4" s="22">
        <v>32</v>
      </c>
      <c r="L4" s="22">
        <v>68</v>
      </c>
      <c r="M4" s="22">
        <v>67</v>
      </c>
      <c r="N4" s="22">
        <v>45</v>
      </c>
      <c r="O4" s="22">
        <v>38</v>
      </c>
      <c r="P4" s="22">
        <v>58</v>
      </c>
      <c r="Q4" s="22">
        <v>27</v>
      </c>
      <c r="R4" s="22">
        <v>21</v>
      </c>
      <c r="S4" s="22">
        <v>47</v>
      </c>
      <c r="T4" s="22">
        <v>46</v>
      </c>
      <c r="U4" s="22">
        <v>43</v>
      </c>
      <c r="V4" s="22">
        <v>49</v>
      </c>
      <c r="W4" s="22">
        <v>26</v>
      </c>
      <c r="X4" s="22">
        <v>37</v>
      </c>
      <c r="Y4" s="22">
        <v>22</v>
      </c>
      <c r="Z4" s="22">
        <v>39</v>
      </c>
      <c r="AA4" s="22">
        <v>52</v>
      </c>
      <c r="AB4" s="22">
        <v>42</v>
      </c>
      <c r="AC4" s="4">
        <v>17</v>
      </c>
      <c r="AD4" s="4">
        <v>50</v>
      </c>
      <c r="AE4" s="4">
        <v>30</v>
      </c>
      <c r="AF4" s="22">
        <v>32</v>
      </c>
      <c r="AG4" s="22">
        <v>13</v>
      </c>
      <c r="AI4" s="15">
        <f>SUM(C4:AG4)</f>
        <v>1093</v>
      </c>
      <c r="AJ4" s="6">
        <f>AVERAGE(C4:AG4)</f>
        <v>35.258064516129032</v>
      </c>
      <c r="AK4" s="17"/>
    </row>
    <row r="5" spans="1:40" x14ac:dyDescent="0.25">
      <c r="A5" s="2" t="s">
        <v>12</v>
      </c>
      <c r="B5" s="16">
        <f t="shared" ref="B5:AG5" si="0">$A6+B6</f>
        <v>151488</v>
      </c>
      <c r="C5" s="16">
        <f t="shared" si="0"/>
        <v>151528</v>
      </c>
      <c r="D5" s="16">
        <f t="shared" si="0"/>
        <v>151538</v>
      </c>
      <c r="E5" s="16">
        <f t="shared" si="0"/>
        <v>151557</v>
      </c>
      <c r="F5" s="16">
        <f t="shared" si="0"/>
        <v>151611</v>
      </c>
      <c r="G5" s="16">
        <f t="shared" si="0"/>
        <v>151645</v>
      </c>
      <c r="H5" s="16">
        <f t="shared" si="0"/>
        <v>151654</v>
      </c>
      <c r="I5" s="16">
        <f t="shared" si="0"/>
        <v>151664</v>
      </c>
      <c r="J5" s="16">
        <f t="shared" si="0"/>
        <v>151680</v>
      </c>
      <c r="K5" s="16">
        <f t="shared" si="0"/>
        <v>151712</v>
      </c>
      <c r="L5" s="16">
        <f t="shared" si="0"/>
        <v>151780</v>
      </c>
      <c r="M5" s="16">
        <f t="shared" si="0"/>
        <v>151847</v>
      </c>
      <c r="N5" s="16">
        <f t="shared" si="0"/>
        <v>151892</v>
      </c>
      <c r="O5" s="16">
        <f t="shared" si="0"/>
        <v>151930</v>
      </c>
      <c r="P5" s="16">
        <f t="shared" si="0"/>
        <v>151988</v>
      </c>
      <c r="Q5" s="16">
        <f t="shared" si="0"/>
        <v>152015</v>
      </c>
      <c r="R5" s="16">
        <f t="shared" si="0"/>
        <v>152036</v>
      </c>
      <c r="S5" s="16">
        <f t="shared" si="0"/>
        <v>152083</v>
      </c>
      <c r="T5" s="16">
        <f t="shared" si="0"/>
        <v>152129</v>
      </c>
      <c r="U5" s="16">
        <f t="shared" si="0"/>
        <v>152172</v>
      </c>
      <c r="V5" s="16">
        <f t="shared" si="0"/>
        <v>152221</v>
      </c>
      <c r="W5" s="16">
        <f t="shared" si="0"/>
        <v>152247</v>
      </c>
      <c r="X5" s="16">
        <f t="shared" si="0"/>
        <v>152284</v>
      </c>
      <c r="Y5" s="16">
        <f t="shared" si="0"/>
        <v>152306</v>
      </c>
      <c r="Z5" s="16">
        <f t="shared" si="0"/>
        <v>152345</v>
      </c>
      <c r="AA5" s="16">
        <f t="shared" si="0"/>
        <v>152397</v>
      </c>
      <c r="AB5" s="16">
        <f t="shared" si="0"/>
        <v>152439</v>
      </c>
      <c r="AC5" s="16">
        <f t="shared" si="0"/>
        <v>152456</v>
      </c>
      <c r="AD5" s="16">
        <f t="shared" si="0"/>
        <v>152506</v>
      </c>
      <c r="AE5" s="16">
        <f t="shared" si="0"/>
        <v>152536</v>
      </c>
      <c r="AF5" s="16">
        <f t="shared" si="0"/>
        <v>152568</v>
      </c>
      <c r="AG5" s="16">
        <f t="shared" si="0"/>
        <v>152581</v>
      </c>
      <c r="AI5" s="16">
        <f>MAX(C5:AG5)-B5</f>
        <v>1093</v>
      </c>
    </row>
    <row r="6" spans="1:40" s="15" customFormat="1" x14ac:dyDescent="0.25">
      <c r="A6" s="2">
        <v>46549</v>
      </c>
      <c r="B6">
        <v>104939</v>
      </c>
      <c r="C6">
        <v>104979</v>
      </c>
      <c r="D6">
        <v>104989</v>
      </c>
      <c r="E6">
        <v>105008</v>
      </c>
      <c r="F6">
        <v>105062</v>
      </c>
      <c r="G6">
        <v>105096</v>
      </c>
      <c r="H6">
        <v>105105</v>
      </c>
      <c r="I6">
        <v>105115</v>
      </c>
      <c r="J6">
        <v>105131</v>
      </c>
      <c r="K6">
        <v>105163</v>
      </c>
      <c r="L6" s="16">
        <v>105231</v>
      </c>
      <c r="M6">
        <v>105298</v>
      </c>
      <c r="N6">
        <v>105343</v>
      </c>
      <c r="O6">
        <v>105381</v>
      </c>
      <c r="P6">
        <v>105439</v>
      </c>
      <c r="Q6">
        <v>105466</v>
      </c>
      <c r="R6">
        <v>105487</v>
      </c>
      <c r="S6">
        <v>105534</v>
      </c>
      <c r="T6">
        <v>105580</v>
      </c>
      <c r="U6">
        <v>105623</v>
      </c>
      <c r="V6">
        <v>105672</v>
      </c>
      <c r="W6">
        <v>105698</v>
      </c>
      <c r="X6">
        <v>105735</v>
      </c>
      <c r="Y6">
        <v>105757</v>
      </c>
      <c r="Z6">
        <v>105796</v>
      </c>
      <c r="AA6">
        <v>105848</v>
      </c>
      <c r="AB6">
        <v>105890</v>
      </c>
      <c r="AC6">
        <v>105907</v>
      </c>
      <c r="AD6">
        <v>105957</v>
      </c>
      <c r="AE6">
        <v>105987</v>
      </c>
      <c r="AF6">
        <v>106019</v>
      </c>
      <c r="AG6">
        <v>106032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53.819999999999993</v>
      </c>
      <c r="C8" s="11">
        <f t="shared" ref="C8:AG8" si="2">C4*(1+$A$9)</f>
        <v>41.4</v>
      </c>
      <c r="D8" s="11">
        <f t="shared" si="2"/>
        <v>10.35</v>
      </c>
      <c r="E8" s="11">
        <f t="shared" si="2"/>
        <v>19.664999999999999</v>
      </c>
      <c r="F8" s="11">
        <f t="shared" si="2"/>
        <v>55.889999999999993</v>
      </c>
      <c r="G8" s="11">
        <f t="shared" si="2"/>
        <v>35.19</v>
      </c>
      <c r="H8" s="11">
        <f t="shared" si="2"/>
        <v>9.3149999999999995</v>
      </c>
      <c r="I8" s="11">
        <f t="shared" si="2"/>
        <v>10.35</v>
      </c>
      <c r="J8" s="11">
        <f t="shared" si="2"/>
        <v>16.559999999999999</v>
      </c>
      <c r="K8" s="11">
        <f t="shared" si="2"/>
        <v>33.119999999999997</v>
      </c>
      <c r="L8" s="11">
        <f t="shared" si="2"/>
        <v>70.38</v>
      </c>
      <c r="M8" s="11">
        <f t="shared" si="2"/>
        <v>69.344999999999999</v>
      </c>
      <c r="N8" s="11">
        <f t="shared" si="2"/>
        <v>46.574999999999996</v>
      </c>
      <c r="O8" s="11">
        <f t="shared" si="2"/>
        <v>39.33</v>
      </c>
      <c r="P8" s="11">
        <f t="shared" si="2"/>
        <v>60.029999999999994</v>
      </c>
      <c r="Q8" s="11">
        <f t="shared" si="2"/>
        <v>27.944999999999997</v>
      </c>
      <c r="R8" s="11">
        <f t="shared" si="2"/>
        <v>21.734999999999999</v>
      </c>
      <c r="S8" s="11">
        <f t="shared" si="2"/>
        <v>48.644999999999996</v>
      </c>
      <c r="T8" s="11">
        <f t="shared" si="2"/>
        <v>47.61</v>
      </c>
      <c r="U8" s="11">
        <f t="shared" si="2"/>
        <v>44.504999999999995</v>
      </c>
      <c r="V8" s="11">
        <f t="shared" si="2"/>
        <v>50.714999999999996</v>
      </c>
      <c r="W8" s="11">
        <f t="shared" si="2"/>
        <v>26.909999999999997</v>
      </c>
      <c r="X8" s="11">
        <f t="shared" si="2"/>
        <v>38.294999999999995</v>
      </c>
      <c r="Y8" s="11">
        <f t="shared" si="2"/>
        <v>22.77</v>
      </c>
      <c r="Z8" s="11">
        <f t="shared" si="2"/>
        <v>40.364999999999995</v>
      </c>
      <c r="AA8" s="11">
        <f t="shared" si="2"/>
        <v>53.819999999999993</v>
      </c>
      <c r="AB8" s="11">
        <f t="shared" si="2"/>
        <v>43.47</v>
      </c>
      <c r="AC8" s="11">
        <f t="shared" si="2"/>
        <v>17.594999999999999</v>
      </c>
      <c r="AD8" s="11">
        <f t="shared" si="2"/>
        <v>51.749999999999993</v>
      </c>
      <c r="AE8" s="11">
        <f t="shared" si="2"/>
        <v>31.049999999999997</v>
      </c>
      <c r="AF8" s="11">
        <f t="shared" si="2"/>
        <v>33.119999999999997</v>
      </c>
      <c r="AG8" s="11">
        <f t="shared" si="2"/>
        <v>13.454999999999998</v>
      </c>
      <c r="AI8" s="15">
        <f>SUM(C8:AG8)</f>
        <v>1131.2549999999997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F7" sqref="AF7"/>
    </sheetView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4" width="7" bestFit="1" customWidth="1"/>
    <col min="25" max="25" width="8.109375" bestFit="1" customWidth="1"/>
    <col min="26" max="26" width="7.5546875" bestFit="1" customWidth="1"/>
    <col min="27" max="29" width="7" bestFit="1" customWidth="1"/>
    <col min="30" max="30" width="7.5546875" bestFit="1" customWidth="1"/>
    <col min="31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4.21</v>
      </c>
      <c r="C3" s="11">
        <v>8.18</v>
      </c>
      <c r="D3" s="11">
        <v>6.28</v>
      </c>
      <c r="E3" s="11">
        <v>8.76</v>
      </c>
      <c r="F3" s="11">
        <v>12</v>
      </c>
      <c r="G3" s="11">
        <v>12.1</v>
      </c>
      <c r="H3" s="11">
        <v>12.5</v>
      </c>
      <c r="I3" s="11">
        <v>9.26</v>
      </c>
      <c r="J3" s="11">
        <v>9.5299999999999994</v>
      </c>
      <c r="K3" s="11">
        <v>8.26</v>
      </c>
      <c r="L3" s="11">
        <v>11.9</v>
      </c>
      <c r="M3" s="11">
        <v>1.88</v>
      </c>
      <c r="N3" s="11">
        <v>12.8</v>
      </c>
      <c r="O3" s="11">
        <v>9.48</v>
      </c>
      <c r="P3" s="11">
        <v>12.2</v>
      </c>
      <c r="Q3" s="11">
        <v>10.6</v>
      </c>
      <c r="R3" s="11">
        <v>11.9</v>
      </c>
      <c r="S3" s="11">
        <v>10.7</v>
      </c>
      <c r="T3" s="11">
        <v>8.93</v>
      </c>
      <c r="U3" s="11">
        <v>8.08</v>
      </c>
      <c r="V3" s="11">
        <v>11.1</v>
      </c>
      <c r="W3" s="11">
        <v>10.8</v>
      </c>
      <c r="X3" s="11">
        <v>3.91</v>
      </c>
      <c r="Y3" s="11">
        <v>8.8800000000000008</v>
      </c>
      <c r="Z3" s="11">
        <v>12.3</v>
      </c>
      <c r="AA3" s="11">
        <v>8.8699999999999992</v>
      </c>
      <c r="AB3" s="11">
        <v>9</v>
      </c>
      <c r="AC3" s="11">
        <v>11.3</v>
      </c>
      <c r="AD3" s="11">
        <v>9.58</v>
      </c>
      <c r="AE3" s="11">
        <v>6.99</v>
      </c>
      <c r="AF3" s="11">
        <v>13.1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13</v>
      </c>
      <c r="C4" s="22">
        <v>29</v>
      </c>
      <c r="D4" s="22">
        <v>23</v>
      </c>
      <c r="E4" s="22">
        <v>22</v>
      </c>
      <c r="F4" s="22">
        <v>62</v>
      </c>
      <c r="G4" s="22">
        <v>51</v>
      </c>
      <c r="H4" s="22">
        <v>48</v>
      </c>
      <c r="I4" s="22">
        <v>51</v>
      </c>
      <c r="J4" s="22">
        <v>38</v>
      </c>
      <c r="K4" s="22">
        <v>33</v>
      </c>
      <c r="L4" s="22">
        <v>36</v>
      </c>
      <c r="M4" s="22">
        <v>7</v>
      </c>
      <c r="N4" s="22">
        <v>50</v>
      </c>
      <c r="O4" s="22">
        <v>65</v>
      </c>
      <c r="P4" s="22">
        <v>22</v>
      </c>
      <c r="Q4" s="22">
        <v>31</v>
      </c>
      <c r="R4" s="22">
        <v>54</v>
      </c>
      <c r="S4" s="22">
        <v>47</v>
      </c>
      <c r="T4" s="22">
        <v>60</v>
      </c>
      <c r="U4" s="22">
        <v>60</v>
      </c>
      <c r="V4" s="22">
        <v>22</v>
      </c>
      <c r="W4" s="22">
        <v>16</v>
      </c>
      <c r="X4" s="22">
        <v>8</v>
      </c>
      <c r="Y4" s="22">
        <v>22</v>
      </c>
      <c r="Z4" s="22">
        <v>43</v>
      </c>
      <c r="AA4" s="22">
        <v>57</v>
      </c>
      <c r="AB4" s="22">
        <v>35</v>
      </c>
      <c r="AC4" s="4">
        <v>52</v>
      </c>
      <c r="AD4" s="4">
        <v>53</v>
      </c>
      <c r="AE4" s="4">
        <v>27</v>
      </c>
      <c r="AF4" s="22">
        <v>24</v>
      </c>
      <c r="AG4" s="22"/>
      <c r="AI4" s="15">
        <f>SUM(C4:AG4)</f>
        <v>1148</v>
      </c>
      <c r="AJ4" s="6">
        <f>AVERAGE(C4:AG4)</f>
        <v>38.266666666666666</v>
      </c>
      <c r="AK4" s="17"/>
    </row>
    <row r="5" spans="1:40" x14ac:dyDescent="0.25">
      <c r="A5" s="2" t="s">
        <v>12</v>
      </c>
      <c r="B5" s="16">
        <f t="shared" ref="B5:AG5" si="0">$A6+B6</f>
        <v>152581</v>
      </c>
      <c r="C5" s="16">
        <f t="shared" si="0"/>
        <v>152610</v>
      </c>
      <c r="D5" s="16">
        <f t="shared" si="0"/>
        <v>152633</v>
      </c>
      <c r="E5" s="16">
        <f t="shared" si="0"/>
        <v>152655</v>
      </c>
      <c r="F5" s="16">
        <f t="shared" si="0"/>
        <v>152717</v>
      </c>
      <c r="G5" s="16">
        <f t="shared" si="0"/>
        <v>152768</v>
      </c>
      <c r="H5" s="16">
        <f t="shared" si="0"/>
        <v>152816</v>
      </c>
      <c r="I5" s="16">
        <f t="shared" si="0"/>
        <v>152867</v>
      </c>
      <c r="J5" s="16">
        <f t="shared" si="0"/>
        <v>152905</v>
      </c>
      <c r="K5" s="16">
        <f t="shared" si="0"/>
        <v>152938</v>
      </c>
      <c r="L5" s="16">
        <f t="shared" si="0"/>
        <v>152974</v>
      </c>
      <c r="M5" s="16">
        <f t="shared" si="0"/>
        <v>152981</v>
      </c>
      <c r="N5" s="16">
        <f t="shared" si="0"/>
        <v>153031</v>
      </c>
      <c r="O5" s="16">
        <f t="shared" si="0"/>
        <v>153096</v>
      </c>
      <c r="P5" s="16">
        <f t="shared" si="0"/>
        <v>153118</v>
      </c>
      <c r="Q5" s="16">
        <f t="shared" si="0"/>
        <v>153149</v>
      </c>
      <c r="R5" s="16">
        <f t="shared" si="0"/>
        <v>153203</v>
      </c>
      <c r="S5" s="16">
        <f t="shared" si="0"/>
        <v>153250</v>
      </c>
      <c r="T5" s="16">
        <f t="shared" si="0"/>
        <v>153310</v>
      </c>
      <c r="U5" s="16">
        <f t="shared" si="0"/>
        <v>153370</v>
      </c>
      <c r="V5" s="16">
        <f t="shared" si="0"/>
        <v>153392</v>
      </c>
      <c r="W5" s="16">
        <f t="shared" si="0"/>
        <v>153408</v>
      </c>
      <c r="X5" s="16">
        <f t="shared" si="0"/>
        <v>153416</v>
      </c>
      <c r="Y5" s="16">
        <f t="shared" si="0"/>
        <v>153438</v>
      </c>
      <c r="Z5" s="16">
        <f t="shared" si="0"/>
        <v>57181</v>
      </c>
      <c r="AA5" s="16">
        <f t="shared" si="0"/>
        <v>153538</v>
      </c>
      <c r="AB5" s="16">
        <f t="shared" si="0"/>
        <v>153573</v>
      </c>
      <c r="AC5" s="16">
        <f t="shared" si="0"/>
        <v>153625</v>
      </c>
      <c r="AD5" s="16">
        <f t="shared" si="0"/>
        <v>153678</v>
      </c>
      <c r="AE5" s="16">
        <f t="shared" si="0"/>
        <v>153705</v>
      </c>
      <c r="AF5" s="16">
        <f t="shared" si="0"/>
        <v>153729</v>
      </c>
      <c r="AG5" s="16">
        <f t="shared" si="0"/>
        <v>46549</v>
      </c>
      <c r="AI5" s="16">
        <f>MAX(C5:AG5)-B5</f>
        <v>1148</v>
      </c>
    </row>
    <row r="6" spans="1:40" s="15" customFormat="1" x14ac:dyDescent="0.25">
      <c r="A6" s="2">
        <v>46549</v>
      </c>
      <c r="B6">
        <v>106032</v>
      </c>
      <c r="C6">
        <v>106061</v>
      </c>
      <c r="D6">
        <v>106084</v>
      </c>
      <c r="E6">
        <v>106106</v>
      </c>
      <c r="F6">
        <v>106168</v>
      </c>
      <c r="G6">
        <v>106219</v>
      </c>
      <c r="H6">
        <v>106267</v>
      </c>
      <c r="I6">
        <v>106318</v>
      </c>
      <c r="J6">
        <v>106356</v>
      </c>
      <c r="K6">
        <v>106389</v>
      </c>
      <c r="L6" s="16">
        <v>106425</v>
      </c>
      <c r="M6">
        <v>106432</v>
      </c>
      <c r="N6">
        <v>106482</v>
      </c>
      <c r="O6">
        <v>106547</v>
      </c>
      <c r="P6">
        <v>106569</v>
      </c>
      <c r="Q6">
        <v>106600</v>
      </c>
      <c r="R6">
        <v>106654</v>
      </c>
      <c r="S6">
        <v>106701</v>
      </c>
      <c r="T6">
        <v>106761</v>
      </c>
      <c r="U6">
        <v>106821</v>
      </c>
      <c r="V6">
        <v>106843</v>
      </c>
      <c r="W6">
        <v>106859</v>
      </c>
      <c r="X6">
        <v>106867</v>
      </c>
      <c r="Y6">
        <v>106889</v>
      </c>
      <c r="Z6">
        <v>10632</v>
      </c>
      <c r="AA6">
        <v>106989</v>
      </c>
      <c r="AB6">
        <v>107024</v>
      </c>
      <c r="AC6">
        <v>107076</v>
      </c>
      <c r="AD6">
        <v>107129</v>
      </c>
      <c r="AE6">
        <v>107156</v>
      </c>
      <c r="AF6">
        <v>107180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13.454999999999998</v>
      </c>
      <c r="C8" s="11">
        <f t="shared" ref="C8:AG8" si="2">C4*(1+$A$9)</f>
        <v>30.014999999999997</v>
      </c>
      <c r="D8" s="11">
        <f t="shared" si="2"/>
        <v>23.805</v>
      </c>
      <c r="E8" s="11">
        <f t="shared" si="2"/>
        <v>22.77</v>
      </c>
      <c r="F8" s="11">
        <f t="shared" si="2"/>
        <v>64.17</v>
      </c>
      <c r="G8" s="11">
        <f t="shared" si="2"/>
        <v>52.784999999999997</v>
      </c>
      <c r="H8" s="11">
        <f t="shared" si="2"/>
        <v>49.679999999999993</v>
      </c>
      <c r="I8" s="11">
        <f t="shared" si="2"/>
        <v>52.784999999999997</v>
      </c>
      <c r="J8" s="11">
        <f t="shared" si="2"/>
        <v>39.33</v>
      </c>
      <c r="K8" s="11">
        <f t="shared" si="2"/>
        <v>34.154999999999994</v>
      </c>
      <c r="L8" s="11">
        <f t="shared" si="2"/>
        <v>37.26</v>
      </c>
      <c r="M8" s="11">
        <f t="shared" si="2"/>
        <v>7.2449999999999992</v>
      </c>
      <c r="N8" s="11">
        <f t="shared" si="2"/>
        <v>51.749999999999993</v>
      </c>
      <c r="O8" s="11">
        <f t="shared" si="2"/>
        <v>67.274999999999991</v>
      </c>
      <c r="P8" s="11">
        <f t="shared" si="2"/>
        <v>22.77</v>
      </c>
      <c r="Q8" s="11">
        <f t="shared" si="2"/>
        <v>32.085000000000001</v>
      </c>
      <c r="R8" s="11">
        <f t="shared" si="2"/>
        <v>55.889999999999993</v>
      </c>
      <c r="S8" s="11">
        <f t="shared" si="2"/>
        <v>48.644999999999996</v>
      </c>
      <c r="T8" s="11">
        <f t="shared" si="2"/>
        <v>62.099999999999994</v>
      </c>
      <c r="U8" s="11">
        <f t="shared" si="2"/>
        <v>62.099999999999994</v>
      </c>
      <c r="V8" s="11">
        <f t="shared" si="2"/>
        <v>22.77</v>
      </c>
      <c r="W8" s="11">
        <f t="shared" si="2"/>
        <v>16.559999999999999</v>
      </c>
      <c r="X8" s="11">
        <f t="shared" si="2"/>
        <v>8.2799999999999994</v>
      </c>
      <c r="Y8" s="11">
        <f t="shared" si="2"/>
        <v>22.77</v>
      </c>
      <c r="Z8" s="11">
        <f t="shared" si="2"/>
        <v>44.504999999999995</v>
      </c>
      <c r="AA8" s="11">
        <f t="shared" si="2"/>
        <v>58.994999999999997</v>
      </c>
      <c r="AB8" s="11">
        <f t="shared" si="2"/>
        <v>36.224999999999994</v>
      </c>
      <c r="AC8" s="11">
        <f t="shared" si="2"/>
        <v>53.819999999999993</v>
      </c>
      <c r="AD8" s="11">
        <f t="shared" si="2"/>
        <v>54.854999999999997</v>
      </c>
      <c r="AE8" s="11">
        <f t="shared" si="2"/>
        <v>27.944999999999997</v>
      </c>
      <c r="AF8" s="11">
        <f t="shared" si="2"/>
        <v>24.839999999999996</v>
      </c>
      <c r="AG8" s="11">
        <f t="shared" si="2"/>
        <v>0</v>
      </c>
      <c r="AI8" s="15">
        <f>SUM(C8:AG8)</f>
        <v>1188.1799999999996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13.1</v>
      </c>
      <c r="C3" s="11">
        <v>12</v>
      </c>
      <c r="D3" s="11">
        <v>12.6</v>
      </c>
      <c r="E3" s="11">
        <v>11.6</v>
      </c>
      <c r="F3" s="11">
        <v>12.8</v>
      </c>
      <c r="G3" s="11">
        <v>9.69</v>
      </c>
      <c r="H3" s="11">
        <v>10.9</v>
      </c>
      <c r="I3" s="11">
        <v>12.2</v>
      </c>
      <c r="J3" s="11">
        <v>8.41</v>
      </c>
      <c r="K3" s="11">
        <v>8.2799999999999994</v>
      </c>
      <c r="L3" s="11">
        <v>12.4</v>
      </c>
      <c r="M3" s="11">
        <v>10.6</v>
      </c>
      <c r="N3" s="11">
        <v>11.8</v>
      </c>
      <c r="O3" s="11">
        <v>12.2</v>
      </c>
      <c r="P3" s="11">
        <v>8.84</v>
      </c>
      <c r="Q3" s="11">
        <v>11.1</v>
      </c>
      <c r="R3" s="11">
        <v>11.1</v>
      </c>
      <c r="S3" s="11">
        <v>10.4</v>
      </c>
      <c r="T3" s="11">
        <v>8.1199999999999992</v>
      </c>
      <c r="U3" s="11">
        <v>8.18</v>
      </c>
      <c r="V3" s="11">
        <v>7.98</v>
      </c>
      <c r="W3" s="11">
        <v>11.6</v>
      </c>
      <c r="X3" s="11">
        <v>12</v>
      </c>
      <c r="Y3" s="11">
        <v>10.3</v>
      </c>
      <c r="Z3" s="11">
        <v>9.6300000000000008</v>
      </c>
      <c r="AA3" s="11">
        <v>8.3699999999999992</v>
      </c>
      <c r="AB3" s="11">
        <v>8.49</v>
      </c>
      <c r="AC3" s="11">
        <v>9.18</v>
      </c>
      <c r="AD3" s="11">
        <v>10.5</v>
      </c>
      <c r="AE3" s="11">
        <v>8.07</v>
      </c>
      <c r="AF3" s="11">
        <v>8.01</v>
      </c>
      <c r="AG3" s="11">
        <v>8</v>
      </c>
      <c r="AH3" s="11"/>
      <c r="AI3" s="11"/>
      <c r="AM3" s="5"/>
    </row>
    <row r="4" spans="1:40" s="4" customFormat="1" x14ac:dyDescent="0.25">
      <c r="A4" s="3" t="s">
        <v>7</v>
      </c>
      <c r="B4" s="22">
        <v>24</v>
      </c>
      <c r="C4" s="22">
        <v>37</v>
      </c>
      <c r="D4" s="22">
        <v>38</v>
      </c>
      <c r="E4" s="22">
        <v>24</v>
      </c>
      <c r="F4" s="22">
        <v>57</v>
      </c>
      <c r="G4" s="22">
        <v>63</v>
      </c>
      <c r="H4" s="22">
        <v>21</v>
      </c>
      <c r="I4" s="22">
        <v>24</v>
      </c>
      <c r="J4" s="22">
        <v>64</v>
      </c>
      <c r="K4" s="22">
        <v>61</v>
      </c>
      <c r="L4" s="22">
        <v>29</v>
      </c>
      <c r="M4" s="22">
        <v>48</v>
      </c>
      <c r="N4" s="22">
        <v>23</v>
      </c>
      <c r="O4" s="22">
        <v>38</v>
      </c>
      <c r="P4" s="22">
        <v>54</v>
      </c>
      <c r="Q4" s="22">
        <v>37</v>
      </c>
      <c r="R4" s="22">
        <v>40</v>
      </c>
      <c r="S4" s="22">
        <v>48</v>
      </c>
      <c r="T4" s="22">
        <v>60</v>
      </c>
      <c r="U4" s="22">
        <v>56</v>
      </c>
      <c r="V4" s="22">
        <v>60</v>
      </c>
      <c r="W4" s="22">
        <v>34</v>
      </c>
      <c r="X4" s="22">
        <v>29</v>
      </c>
      <c r="Y4" s="22">
        <v>53</v>
      </c>
      <c r="Z4" s="22">
        <v>55</v>
      </c>
      <c r="AA4" s="22">
        <v>60</v>
      </c>
      <c r="AB4" s="22">
        <v>58</v>
      </c>
      <c r="AC4" s="4">
        <v>51</v>
      </c>
      <c r="AD4" s="4">
        <v>52</v>
      </c>
      <c r="AE4" s="4">
        <v>56</v>
      </c>
      <c r="AF4" s="22">
        <v>58</v>
      </c>
      <c r="AG4" s="22">
        <v>42</v>
      </c>
      <c r="AI4" s="15">
        <f>SUM(C4:AG4)</f>
        <v>1430</v>
      </c>
      <c r="AJ4" s="6">
        <f>AVERAGE(C4:AG4)</f>
        <v>46.12903225806452</v>
      </c>
      <c r="AK4" s="17"/>
    </row>
    <row r="5" spans="1:40" x14ac:dyDescent="0.25">
      <c r="A5" s="2" t="s">
        <v>12</v>
      </c>
      <c r="B5" s="16">
        <f t="shared" ref="B5:AG5" si="0">$A6+B6</f>
        <v>153729</v>
      </c>
      <c r="C5" s="16">
        <f t="shared" si="0"/>
        <v>153766</v>
      </c>
      <c r="D5" s="16">
        <f t="shared" si="0"/>
        <v>153804</v>
      </c>
      <c r="E5" s="16">
        <f t="shared" si="0"/>
        <v>153828</v>
      </c>
      <c r="F5" s="16">
        <f t="shared" si="0"/>
        <v>153885</v>
      </c>
      <c r="G5" s="16">
        <f t="shared" si="0"/>
        <v>153948</v>
      </c>
      <c r="H5" s="16">
        <f t="shared" si="0"/>
        <v>153969</v>
      </c>
      <c r="I5" s="16">
        <f t="shared" si="0"/>
        <v>153993</v>
      </c>
      <c r="J5" s="16">
        <f t="shared" si="0"/>
        <v>154057</v>
      </c>
      <c r="K5" s="16">
        <f t="shared" si="0"/>
        <v>154118</v>
      </c>
      <c r="L5" s="16">
        <f t="shared" si="0"/>
        <v>154147</v>
      </c>
      <c r="M5" s="16">
        <f t="shared" si="0"/>
        <v>154195</v>
      </c>
      <c r="N5" s="16">
        <f t="shared" si="0"/>
        <v>154218</v>
      </c>
      <c r="O5" s="16">
        <f t="shared" si="0"/>
        <v>154256</v>
      </c>
      <c r="P5" s="16">
        <f t="shared" si="0"/>
        <v>154310</v>
      </c>
      <c r="Q5" s="16">
        <f t="shared" si="0"/>
        <v>154347</v>
      </c>
      <c r="R5" s="16">
        <f t="shared" si="0"/>
        <v>154387</v>
      </c>
      <c r="S5" s="16">
        <f t="shared" si="0"/>
        <v>154435</v>
      </c>
      <c r="T5" s="16">
        <f t="shared" si="0"/>
        <v>154495</v>
      </c>
      <c r="U5" s="16">
        <f t="shared" si="0"/>
        <v>154551</v>
      </c>
      <c r="V5" s="16">
        <f t="shared" si="0"/>
        <v>154611</v>
      </c>
      <c r="W5" s="16">
        <f t="shared" si="0"/>
        <v>154645</v>
      </c>
      <c r="X5" s="16">
        <f t="shared" si="0"/>
        <v>154674</v>
      </c>
      <c r="Y5" s="16">
        <f t="shared" si="0"/>
        <v>154727</v>
      </c>
      <c r="Z5" s="16">
        <f t="shared" si="0"/>
        <v>154782</v>
      </c>
      <c r="AA5" s="16">
        <f t="shared" si="0"/>
        <v>154842</v>
      </c>
      <c r="AB5" s="16">
        <f t="shared" si="0"/>
        <v>154900</v>
      </c>
      <c r="AC5" s="16">
        <f t="shared" si="0"/>
        <v>154951</v>
      </c>
      <c r="AD5" s="16">
        <f t="shared" si="0"/>
        <v>155003</v>
      </c>
      <c r="AE5" s="16">
        <f t="shared" si="0"/>
        <v>155059</v>
      </c>
      <c r="AF5" s="16">
        <f t="shared" si="0"/>
        <v>155117</v>
      </c>
      <c r="AG5" s="16">
        <f t="shared" si="0"/>
        <v>155159</v>
      </c>
      <c r="AI5" s="16">
        <f>MAX(C5:AG5)-B5</f>
        <v>1430</v>
      </c>
    </row>
    <row r="6" spans="1:40" s="15" customFormat="1" x14ac:dyDescent="0.25">
      <c r="A6" s="2">
        <v>46549</v>
      </c>
      <c r="B6">
        <v>107180</v>
      </c>
      <c r="C6">
        <v>107217</v>
      </c>
      <c r="D6">
        <v>107255</v>
      </c>
      <c r="E6">
        <v>107279</v>
      </c>
      <c r="F6">
        <v>107336</v>
      </c>
      <c r="G6">
        <v>107399</v>
      </c>
      <c r="H6">
        <v>107420</v>
      </c>
      <c r="I6">
        <v>107444</v>
      </c>
      <c r="J6">
        <v>107508</v>
      </c>
      <c r="K6">
        <v>107569</v>
      </c>
      <c r="L6" s="16">
        <v>107598</v>
      </c>
      <c r="M6">
        <v>107646</v>
      </c>
      <c r="N6">
        <v>107669</v>
      </c>
      <c r="O6">
        <v>107707</v>
      </c>
      <c r="P6">
        <v>107761</v>
      </c>
      <c r="Q6">
        <v>107798</v>
      </c>
      <c r="R6">
        <v>107838</v>
      </c>
      <c r="S6">
        <v>107886</v>
      </c>
      <c r="T6">
        <v>107946</v>
      </c>
      <c r="U6">
        <v>108002</v>
      </c>
      <c r="V6">
        <v>108062</v>
      </c>
      <c r="W6">
        <v>108096</v>
      </c>
      <c r="X6">
        <v>108125</v>
      </c>
      <c r="Y6">
        <v>108178</v>
      </c>
      <c r="Z6">
        <v>108233</v>
      </c>
      <c r="AA6">
        <v>108293</v>
      </c>
      <c r="AB6">
        <v>108351</v>
      </c>
      <c r="AC6">
        <v>108402</v>
      </c>
      <c r="AD6">
        <v>108454</v>
      </c>
      <c r="AE6">
        <v>108510</v>
      </c>
      <c r="AF6">
        <v>108568</v>
      </c>
      <c r="AG6">
        <v>108610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24.839999999999996</v>
      </c>
      <c r="C8" s="11">
        <f t="shared" ref="C8:AG8" si="2">C4*(1+$A$9)</f>
        <v>38.294999999999995</v>
      </c>
      <c r="D8" s="11">
        <f t="shared" si="2"/>
        <v>39.33</v>
      </c>
      <c r="E8" s="11">
        <f t="shared" si="2"/>
        <v>24.839999999999996</v>
      </c>
      <c r="F8" s="11">
        <f t="shared" si="2"/>
        <v>58.994999999999997</v>
      </c>
      <c r="G8" s="11">
        <f t="shared" si="2"/>
        <v>65.204999999999998</v>
      </c>
      <c r="H8" s="11">
        <f t="shared" si="2"/>
        <v>21.734999999999999</v>
      </c>
      <c r="I8" s="11">
        <f t="shared" si="2"/>
        <v>24.839999999999996</v>
      </c>
      <c r="J8" s="11">
        <f t="shared" si="2"/>
        <v>66.239999999999995</v>
      </c>
      <c r="K8" s="11">
        <f t="shared" si="2"/>
        <v>63.134999999999998</v>
      </c>
      <c r="L8" s="11">
        <f t="shared" si="2"/>
        <v>30.014999999999997</v>
      </c>
      <c r="M8" s="11">
        <f t="shared" si="2"/>
        <v>49.679999999999993</v>
      </c>
      <c r="N8" s="11">
        <f t="shared" si="2"/>
        <v>23.805</v>
      </c>
      <c r="O8" s="11">
        <f t="shared" si="2"/>
        <v>39.33</v>
      </c>
      <c r="P8" s="11">
        <f t="shared" si="2"/>
        <v>55.889999999999993</v>
      </c>
      <c r="Q8" s="11">
        <f t="shared" si="2"/>
        <v>38.294999999999995</v>
      </c>
      <c r="R8" s="11">
        <f t="shared" si="2"/>
        <v>41.4</v>
      </c>
      <c r="S8" s="11">
        <f t="shared" si="2"/>
        <v>49.679999999999993</v>
      </c>
      <c r="T8" s="11">
        <f t="shared" si="2"/>
        <v>62.099999999999994</v>
      </c>
      <c r="U8" s="11">
        <f t="shared" si="2"/>
        <v>57.959999999999994</v>
      </c>
      <c r="V8" s="11">
        <f t="shared" si="2"/>
        <v>62.099999999999994</v>
      </c>
      <c r="W8" s="11">
        <f t="shared" si="2"/>
        <v>35.19</v>
      </c>
      <c r="X8" s="11">
        <f t="shared" si="2"/>
        <v>30.014999999999997</v>
      </c>
      <c r="Y8" s="11">
        <f t="shared" si="2"/>
        <v>54.854999999999997</v>
      </c>
      <c r="Z8" s="11">
        <f t="shared" si="2"/>
        <v>56.924999999999997</v>
      </c>
      <c r="AA8" s="11">
        <f t="shared" si="2"/>
        <v>62.099999999999994</v>
      </c>
      <c r="AB8" s="11">
        <f t="shared" si="2"/>
        <v>60.029999999999994</v>
      </c>
      <c r="AC8" s="11">
        <f t="shared" si="2"/>
        <v>52.784999999999997</v>
      </c>
      <c r="AD8" s="11">
        <f t="shared" si="2"/>
        <v>53.819999999999993</v>
      </c>
      <c r="AE8" s="11">
        <f t="shared" si="2"/>
        <v>57.959999999999994</v>
      </c>
      <c r="AF8" s="11">
        <f t="shared" si="2"/>
        <v>60.029999999999994</v>
      </c>
      <c r="AG8" s="11">
        <f t="shared" si="2"/>
        <v>43.47</v>
      </c>
      <c r="AI8" s="15">
        <f>SUM(C8:AG8)</f>
        <v>1480.0499999999997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</v>
      </c>
      <c r="C3" s="11">
        <v>9.66</v>
      </c>
      <c r="D3" s="11">
        <v>11.1</v>
      </c>
      <c r="E3" s="11">
        <v>9.77</v>
      </c>
      <c r="F3" s="11">
        <v>10.9</v>
      </c>
      <c r="G3" s="11">
        <v>8.18</v>
      </c>
      <c r="H3" s="11">
        <v>8.19</v>
      </c>
      <c r="I3" s="11">
        <v>11</v>
      </c>
      <c r="J3" s="11">
        <v>10.9</v>
      </c>
      <c r="K3" s="11">
        <v>9.01</v>
      </c>
      <c r="L3" s="11">
        <v>8.0399999999999991</v>
      </c>
      <c r="M3" s="11">
        <v>7.96</v>
      </c>
      <c r="N3" s="11">
        <v>7.78</v>
      </c>
      <c r="O3" s="11">
        <v>7.94</v>
      </c>
      <c r="P3" s="11">
        <v>11.5</v>
      </c>
      <c r="Q3" s="11">
        <v>8</v>
      </c>
      <c r="R3" s="11">
        <v>8.51</v>
      </c>
      <c r="S3" s="11">
        <v>4.6900000000000004</v>
      </c>
      <c r="T3" s="11">
        <v>5.57</v>
      </c>
      <c r="U3" s="11">
        <v>10.4</v>
      </c>
      <c r="V3" s="11">
        <v>8.56</v>
      </c>
      <c r="W3" s="11">
        <v>10.5</v>
      </c>
      <c r="X3" s="11">
        <v>8.1999999999999993</v>
      </c>
      <c r="Y3" s="11">
        <v>8.02</v>
      </c>
      <c r="Z3" s="11">
        <v>8.42</v>
      </c>
      <c r="AA3" s="11">
        <v>1.92</v>
      </c>
      <c r="AB3" s="11">
        <v>2.69</v>
      </c>
      <c r="AC3" s="11">
        <v>8.1999999999999993</v>
      </c>
      <c r="AD3" s="11">
        <v>7.91</v>
      </c>
      <c r="AE3" s="11">
        <v>7.84</v>
      </c>
      <c r="AF3" s="11">
        <v>10.6</v>
      </c>
      <c r="AG3" s="11">
        <v>7.75</v>
      </c>
      <c r="AH3" s="11"/>
      <c r="AI3" s="11"/>
      <c r="AM3" s="5"/>
    </row>
    <row r="4" spans="1:40" s="4" customFormat="1" x14ac:dyDescent="0.25">
      <c r="A4" s="3" t="s">
        <v>7</v>
      </c>
      <c r="B4" s="22">
        <v>42</v>
      </c>
      <c r="C4" s="22">
        <v>39</v>
      </c>
      <c r="D4" s="22">
        <v>58</v>
      </c>
      <c r="E4" s="22">
        <v>50</v>
      </c>
      <c r="F4" s="22">
        <v>50</v>
      </c>
      <c r="G4" s="22">
        <v>60</v>
      </c>
      <c r="H4" s="22">
        <v>58</v>
      </c>
      <c r="I4" s="22">
        <v>25</v>
      </c>
      <c r="J4" s="22">
        <v>34</v>
      </c>
      <c r="K4" s="22">
        <v>60</v>
      </c>
      <c r="L4" s="22">
        <v>59</v>
      </c>
      <c r="M4" s="22">
        <v>58</v>
      </c>
      <c r="N4" s="22">
        <v>48</v>
      </c>
      <c r="O4" s="22">
        <v>59</v>
      </c>
      <c r="P4" s="22">
        <v>41</v>
      </c>
      <c r="Q4" s="22">
        <v>60</v>
      </c>
      <c r="R4" s="22">
        <v>55</v>
      </c>
      <c r="S4" s="22">
        <v>17</v>
      </c>
      <c r="T4" s="22">
        <v>14</v>
      </c>
      <c r="U4" s="22">
        <v>34</v>
      </c>
      <c r="V4" s="22">
        <v>53</v>
      </c>
      <c r="W4" s="22">
        <v>27</v>
      </c>
      <c r="X4" s="22">
        <v>58</v>
      </c>
      <c r="Y4" s="22">
        <v>59</v>
      </c>
      <c r="Z4" s="22">
        <v>56</v>
      </c>
      <c r="AA4" s="22">
        <v>8</v>
      </c>
      <c r="AB4" s="22">
        <v>10</v>
      </c>
      <c r="AC4" s="4">
        <v>57</v>
      </c>
      <c r="AD4" s="4">
        <v>57</v>
      </c>
      <c r="AE4" s="4">
        <v>55</v>
      </c>
      <c r="AF4" s="22">
        <v>46</v>
      </c>
      <c r="AG4" s="22">
        <v>51</v>
      </c>
      <c r="AI4" s="15">
        <f>SUM(C4:AG4)</f>
        <v>1416</v>
      </c>
      <c r="AJ4" s="6">
        <f>AVERAGE(C4:AG4)</f>
        <v>45.677419354838712</v>
      </c>
      <c r="AK4" s="17"/>
    </row>
    <row r="5" spans="1:40" x14ac:dyDescent="0.25">
      <c r="A5" s="2" t="s">
        <v>12</v>
      </c>
      <c r="B5" s="16">
        <f t="shared" ref="B5:AG5" si="0">$A6+B6</f>
        <v>155159</v>
      </c>
      <c r="C5" s="16">
        <f t="shared" si="0"/>
        <v>155198</v>
      </c>
      <c r="D5" s="16">
        <f t="shared" si="0"/>
        <v>155256</v>
      </c>
      <c r="E5" s="16">
        <f t="shared" si="0"/>
        <v>155306</v>
      </c>
      <c r="F5" s="16">
        <f t="shared" si="0"/>
        <v>155356</v>
      </c>
      <c r="G5" s="16">
        <f t="shared" si="0"/>
        <v>155416</v>
      </c>
      <c r="H5" s="16">
        <f t="shared" si="0"/>
        <v>155474</v>
      </c>
      <c r="I5" s="16">
        <f t="shared" si="0"/>
        <v>155499</v>
      </c>
      <c r="J5" s="16">
        <f t="shared" si="0"/>
        <v>155533</v>
      </c>
      <c r="K5" s="16">
        <f t="shared" si="0"/>
        <v>155593</v>
      </c>
      <c r="L5" s="16">
        <f t="shared" si="0"/>
        <v>155652</v>
      </c>
      <c r="M5" s="16">
        <f t="shared" si="0"/>
        <v>155710</v>
      </c>
      <c r="N5" s="16">
        <f t="shared" si="0"/>
        <v>155758</v>
      </c>
      <c r="O5" s="16">
        <f t="shared" si="0"/>
        <v>155817</v>
      </c>
      <c r="P5" s="16">
        <f t="shared" si="0"/>
        <v>155858</v>
      </c>
      <c r="Q5" s="16">
        <f t="shared" si="0"/>
        <v>155918</v>
      </c>
      <c r="R5" s="16">
        <f t="shared" si="0"/>
        <v>155973</v>
      </c>
      <c r="S5" s="16">
        <f t="shared" si="0"/>
        <v>155990</v>
      </c>
      <c r="T5" s="16">
        <f t="shared" si="0"/>
        <v>156004</v>
      </c>
      <c r="U5" s="16">
        <f t="shared" si="0"/>
        <v>156038</v>
      </c>
      <c r="V5" s="16">
        <f t="shared" si="0"/>
        <v>156091</v>
      </c>
      <c r="W5" s="16">
        <f t="shared" si="0"/>
        <v>156118</v>
      </c>
      <c r="X5" s="16">
        <f t="shared" si="0"/>
        <v>156176</v>
      </c>
      <c r="Y5" s="16">
        <f t="shared" si="0"/>
        <v>156235</v>
      </c>
      <c r="Z5" s="16">
        <f t="shared" si="0"/>
        <v>156291</v>
      </c>
      <c r="AA5" s="16">
        <f t="shared" si="0"/>
        <v>156299</v>
      </c>
      <c r="AB5" s="16">
        <f t="shared" si="0"/>
        <v>156309</v>
      </c>
      <c r="AC5" s="16">
        <f t="shared" si="0"/>
        <v>156366</v>
      </c>
      <c r="AD5" s="16">
        <f t="shared" si="0"/>
        <v>156423</v>
      </c>
      <c r="AE5" s="16">
        <f t="shared" si="0"/>
        <v>156478</v>
      </c>
      <c r="AF5" s="16">
        <f t="shared" si="0"/>
        <v>156524</v>
      </c>
      <c r="AG5" s="16">
        <f t="shared" si="0"/>
        <v>156575</v>
      </c>
      <c r="AI5" s="16">
        <f>MAX(C5:AG5)-B5</f>
        <v>1416</v>
      </c>
    </row>
    <row r="6" spans="1:40" s="15" customFormat="1" x14ac:dyDescent="0.25">
      <c r="A6" s="2">
        <v>46549</v>
      </c>
      <c r="B6">
        <v>108610</v>
      </c>
      <c r="C6">
        <v>108649</v>
      </c>
      <c r="D6">
        <v>108707</v>
      </c>
      <c r="E6">
        <v>108757</v>
      </c>
      <c r="F6">
        <v>108807</v>
      </c>
      <c r="G6">
        <v>108867</v>
      </c>
      <c r="H6">
        <v>108925</v>
      </c>
      <c r="I6">
        <v>108950</v>
      </c>
      <c r="J6">
        <v>108984</v>
      </c>
      <c r="K6">
        <v>109044</v>
      </c>
      <c r="L6" s="16">
        <v>109103</v>
      </c>
      <c r="M6">
        <v>109161</v>
      </c>
      <c r="N6">
        <v>109209</v>
      </c>
      <c r="O6">
        <v>109268</v>
      </c>
      <c r="P6">
        <v>109309</v>
      </c>
      <c r="Q6">
        <v>109369</v>
      </c>
      <c r="R6">
        <v>109424</v>
      </c>
      <c r="S6">
        <v>109441</v>
      </c>
      <c r="T6">
        <v>109455</v>
      </c>
      <c r="U6">
        <v>109489</v>
      </c>
      <c r="V6">
        <v>109542</v>
      </c>
      <c r="W6">
        <v>109569</v>
      </c>
      <c r="X6">
        <v>109627</v>
      </c>
      <c r="Y6">
        <v>109686</v>
      </c>
      <c r="Z6">
        <v>109742</v>
      </c>
      <c r="AA6">
        <v>109750</v>
      </c>
      <c r="AB6">
        <v>109760</v>
      </c>
      <c r="AC6">
        <v>109817</v>
      </c>
      <c r="AD6">
        <v>109874</v>
      </c>
      <c r="AE6">
        <v>109929</v>
      </c>
      <c r="AF6">
        <v>109975</v>
      </c>
      <c r="AG6">
        <v>110026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43.47</v>
      </c>
      <c r="C8" s="11">
        <f t="shared" ref="C8:AG8" si="2">C4*(1+$A$9)</f>
        <v>40.364999999999995</v>
      </c>
      <c r="D8" s="11">
        <f t="shared" si="2"/>
        <v>60.029999999999994</v>
      </c>
      <c r="E8" s="11">
        <f t="shared" si="2"/>
        <v>51.749999999999993</v>
      </c>
      <c r="F8" s="11">
        <f t="shared" si="2"/>
        <v>51.749999999999993</v>
      </c>
      <c r="G8" s="11">
        <f t="shared" si="2"/>
        <v>62.099999999999994</v>
      </c>
      <c r="H8" s="11">
        <f t="shared" si="2"/>
        <v>60.029999999999994</v>
      </c>
      <c r="I8" s="11">
        <f t="shared" si="2"/>
        <v>25.874999999999996</v>
      </c>
      <c r="J8" s="11">
        <f t="shared" si="2"/>
        <v>35.19</v>
      </c>
      <c r="K8" s="11">
        <f t="shared" si="2"/>
        <v>62.099999999999994</v>
      </c>
      <c r="L8" s="11">
        <f t="shared" si="2"/>
        <v>61.064999999999998</v>
      </c>
      <c r="M8" s="11">
        <f t="shared" si="2"/>
        <v>60.029999999999994</v>
      </c>
      <c r="N8" s="11">
        <f t="shared" si="2"/>
        <v>49.679999999999993</v>
      </c>
      <c r="O8" s="11">
        <f t="shared" si="2"/>
        <v>61.064999999999998</v>
      </c>
      <c r="P8" s="11">
        <f t="shared" si="2"/>
        <v>42.434999999999995</v>
      </c>
      <c r="Q8" s="11">
        <f t="shared" si="2"/>
        <v>62.099999999999994</v>
      </c>
      <c r="R8" s="11">
        <f t="shared" si="2"/>
        <v>56.924999999999997</v>
      </c>
      <c r="S8" s="11">
        <f t="shared" si="2"/>
        <v>17.594999999999999</v>
      </c>
      <c r="T8" s="11">
        <f t="shared" si="2"/>
        <v>14.489999999999998</v>
      </c>
      <c r="U8" s="11">
        <f t="shared" si="2"/>
        <v>35.19</v>
      </c>
      <c r="V8" s="11">
        <f t="shared" si="2"/>
        <v>54.854999999999997</v>
      </c>
      <c r="W8" s="11">
        <f t="shared" si="2"/>
        <v>27.944999999999997</v>
      </c>
      <c r="X8" s="11">
        <f t="shared" si="2"/>
        <v>60.029999999999994</v>
      </c>
      <c r="Y8" s="11">
        <f t="shared" si="2"/>
        <v>61.064999999999998</v>
      </c>
      <c r="Z8" s="11">
        <f t="shared" si="2"/>
        <v>57.959999999999994</v>
      </c>
      <c r="AA8" s="11">
        <f t="shared" si="2"/>
        <v>8.2799999999999994</v>
      </c>
      <c r="AB8" s="11">
        <f t="shared" si="2"/>
        <v>10.35</v>
      </c>
      <c r="AC8" s="11">
        <f t="shared" si="2"/>
        <v>58.994999999999997</v>
      </c>
      <c r="AD8" s="11">
        <f t="shared" si="2"/>
        <v>58.994999999999997</v>
      </c>
      <c r="AE8" s="11">
        <f t="shared" si="2"/>
        <v>56.924999999999997</v>
      </c>
      <c r="AF8" s="11">
        <f t="shared" si="2"/>
        <v>47.61</v>
      </c>
      <c r="AG8" s="11">
        <f t="shared" si="2"/>
        <v>52.784999999999997</v>
      </c>
      <c r="AI8" s="15">
        <f>SUM(C8:AG8)</f>
        <v>1465.5599999999997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C7" sqref="AC7"/>
    </sheetView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7.75</v>
      </c>
      <c r="C3" s="11">
        <v>8.9600000000000009</v>
      </c>
      <c r="D3" s="11">
        <v>10.1</v>
      </c>
      <c r="E3" s="11">
        <v>11.2</v>
      </c>
      <c r="F3" s="11">
        <v>12</v>
      </c>
      <c r="G3" s="11">
        <v>2.84</v>
      </c>
      <c r="H3" s="11">
        <v>10.7</v>
      </c>
      <c r="I3" s="11">
        <v>9.07</v>
      </c>
      <c r="J3" s="11">
        <v>3.05</v>
      </c>
      <c r="K3" s="11">
        <v>3.55</v>
      </c>
      <c r="L3" s="11">
        <v>12.2</v>
      </c>
      <c r="M3" s="11">
        <v>6.99</v>
      </c>
      <c r="N3" s="11">
        <v>9.9</v>
      </c>
      <c r="O3" s="11">
        <v>13</v>
      </c>
      <c r="P3" s="11">
        <v>12.3</v>
      </c>
      <c r="Q3" s="11">
        <v>10.7</v>
      </c>
      <c r="R3" s="11">
        <v>9.64</v>
      </c>
      <c r="S3" s="11">
        <v>12.4</v>
      </c>
      <c r="T3" s="11">
        <v>5.85</v>
      </c>
      <c r="U3" s="11">
        <v>10.5</v>
      </c>
      <c r="V3" s="11">
        <v>8.16</v>
      </c>
      <c r="W3" s="11">
        <v>8.01</v>
      </c>
      <c r="X3" s="11">
        <v>8.2899999999999991</v>
      </c>
      <c r="Y3" s="11">
        <v>2.61</v>
      </c>
      <c r="Z3" s="11">
        <v>10.199999999999999</v>
      </c>
      <c r="AA3" s="11">
        <v>11.5</v>
      </c>
      <c r="AB3" s="11">
        <v>1.53</v>
      </c>
      <c r="AC3" s="11">
        <v>11</v>
      </c>
      <c r="AD3" s="11">
        <v>2.0699999999999998</v>
      </c>
      <c r="AE3" s="11">
        <v>8.6999999999999993</v>
      </c>
      <c r="AF3" s="11">
        <v>8.94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51</v>
      </c>
      <c r="C4" s="22">
        <v>52</v>
      </c>
      <c r="D4" s="22">
        <v>47</v>
      </c>
      <c r="E4" s="22">
        <v>46</v>
      </c>
      <c r="F4" s="22">
        <v>32</v>
      </c>
      <c r="G4" s="22">
        <v>7</v>
      </c>
      <c r="H4" s="22">
        <v>49</v>
      </c>
      <c r="I4" s="22">
        <v>57</v>
      </c>
      <c r="J4" s="22">
        <v>4</v>
      </c>
      <c r="K4" s="22">
        <v>10</v>
      </c>
      <c r="L4" s="22">
        <v>36</v>
      </c>
      <c r="M4" s="22">
        <v>12</v>
      </c>
      <c r="N4" s="22">
        <v>23</v>
      </c>
      <c r="O4" s="22">
        <v>25</v>
      </c>
      <c r="P4" s="22">
        <v>25</v>
      </c>
      <c r="Q4" s="22">
        <v>55</v>
      </c>
      <c r="R4" s="22">
        <v>20</v>
      </c>
      <c r="S4" s="22">
        <v>34</v>
      </c>
      <c r="T4" s="22">
        <v>15</v>
      </c>
      <c r="U4" s="22">
        <v>40</v>
      </c>
      <c r="V4" s="22">
        <v>53</v>
      </c>
      <c r="W4" s="22">
        <v>54</v>
      </c>
      <c r="X4" s="22">
        <v>32</v>
      </c>
      <c r="Y4" s="22">
        <v>6</v>
      </c>
      <c r="Z4" s="22">
        <v>26</v>
      </c>
      <c r="AA4" s="22">
        <v>32</v>
      </c>
      <c r="AB4" s="22">
        <v>2</v>
      </c>
      <c r="AC4" s="4">
        <v>26</v>
      </c>
      <c r="AD4" s="4">
        <v>6</v>
      </c>
      <c r="AE4" s="4">
        <v>40</v>
      </c>
      <c r="AF4" s="22">
        <v>44</v>
      </c>
      <c r="AG4" s="22"/>
      <c r="AI4" s="15">
        <f>SUM(C4:AG4)</f>
        <v>910</v>
      </c>
      <c r="AJ4" s="6">
        <f>AVERAGE(C4:AG4)</f>
        <v>30.333333333333332</v>
      </c>
      <c r="AK4" s="17"/>
    </row>
    <row r="5" spans="1:40" x14ac:dyDescent="0.25">
      <c r="A5" s="2" t="s">
        <v>12</v>
      </c>
      <c r="B5" s="16">
        <f t="shared" ref="B5:AG5" si="0">$A6+B6</f>
        <v>156575</v>
      </c>
      <c r="C5" s="16">
        <f t="shared" si="0"/>
        <v>156627</v>
      </c>
      <c r="D5" s="16">
        <f t="shared" si="0"/>
        <v>156674</v>
      </c>
      <c r="E5" s="16">
        <f t="shared" si="0"/>
        <v>156720</v>
      </c>
      <c r="F5" s="16">
        <f t="shared" si="0"/>
        <v>156752</v>
      </c>
      <c r="G5" s="16">
        <f t="shared" si="0"/>
        <v>156759</v>
      </c>
      <c r="H5" s="16">
        <f t="shared" si="0"/>
        <v>156808</v>
      </c>
      <c r="I5" s="16">
        <f t="shared" si="0"/>
        <v>156865</v>
      </c>
      <c r="J5" s="16">
        <f t="shared" si="0"/>
        <v>156869</v>
      </c>
      <c r="K5" s="16">
        <f t="shared" si="0"/>
        <v>156879</v>
      </c>
      <c r="L5" s="16">
        <f t="shared" si="0"/>
        <v>156915</v>
      </c>
      <c r="M5" s="16">
        <f t="shared" si="0"/>
        <v>156927</v>
      </c>
      <c r="N5" s="16">
        <f t="shared" si="0"/>
        <v>156950</v>
      </c>
      <c r="O5" s="16">
        <f t="shared" si="0"/>
        <v>156975</v>
      </c>
      <c r="P5" s="16">
        <f t="shared" si="0"/>
        <v>157000</v>
      </c>
      <c r="Q5" s="16">
        <f t="shared" si="0"/>
        <v>157055</v>
      </c>
      <c r="R5" s="16">
        <f t="shared" si="0"/>
        <v>157075</v>
      </c>
      <c r="S5" s="16">
        <f t="shared" si="0"/>
        <v>157109</v>
      </c>
      <c r="T5" s="16">
        <f t="shared" si="0"/>
        <v>157124</v>
      </c>
      <c r="U5" s="16">
        <f t="shared" si="0"/>
        <v>157164</v>
      </c>
      <c r="V5" s="16">
        <f t="shared" si="0"/>
        <v>157217</v>
      </c>
      <c r="W5" s="16">
        <f t="shared" si="0"/>
        <v>157271</v>
      </c>
      <c r="X5" s="16">
        <f t="shared" si="0"/>
        <v>157303</v>
      </c>
      <c r="Y5" s="16">
        <f t="shared" si="0"/>
        <v>157309</v>
      </c>
      <c r="Z5" s="16">
        <f t="shared" si="0"/>
        <v>157335</v>
      </c>
      <c r="AA5" s="16">
        <f t="shared" si="0"/>
        <v>157367</v>
      </c>
      <c r="AB5" s="16">
        <f t="shared" si="0"/>
        <v>157369</v>
      </c>
      <c r="AC5" s="16">
        <f t="shared" si="0"/>
        <v>157395</v>
      </c>
      <c r="AD5" s="16">
        <f t="shared" si="0"/>
        <v>157401</v>
      </c>
      <c r="AE5" s="16">
        <f t="shared" si="0"/>
        <v>157441</v>
      </c>
      <c r="AF5" s="16">
        <f t="shared" si="0"/>
        <v>157485</v>
      </c>
      <c r="AG5" s="16">
        <f t="shared" si="0"/>
        <v>46549</v>
      </c>
      <c r="AI5" s="16">
        <f>MAX(C5:AG5)-B5</f>
        <v>910</v>
      </c>
    </row>
    <row r="6" spans="1:40" s="15" customFormat="1" x14ac:dyDescent="0.25">
      <c r="A6" s="2">
        <v>46549</v>
      </c>
      <c r="B6">
        <v>110026</v>
      </c>
      <c r="C6">
        <v>110078</v>
      </c>
      <c r="D6">
        <v>110125</v>
      </c>
      <c r="E6">
        <v>110171</v>
      </c>
      <c r="F6">
        <v>110203</v>
      </c>
      <c r="G6">
        <v>110210</v>
      </c>
      <c r="H6">
        <v>110259</v>
      </c>
      <c r="I6">
        <v>110316</v>
      </c>
      <c r="J6">
        <v>110320</v>
      </c>
      <c r="K6">
        <v>110330</v>
      </c>
      <c r="L6" s="16">
        <v>110366</v>
      </c>
      <c r="M6">
        <v>110378</v>
      </c>
      <c r="N6">
        <v>110401</v>
      </c>
      <c r="O6">
        <v>110426</v>
      </c>
      <c r="P6">
        <v>110451</v>
      </c>
      <c r="Q6">
        <v>110506</v>
      </c>
      <c r="R6">
        <v>110526</v>
      </c>
      <c r="S6">
        <v>110560</v>
      </c>
      <c r="T6">
        <v>110575</v>
      </c>
      <c r="U6">
        <v>110615</v>
      </c>
      <c r="V6">
        <v>110668</v>
      </c>
      <c r="W6">
        <v>110722</v>
      </c>
      <c r="X6">
        <v>110754</v>
      </c>
      <c r="Y6">
        <v>110760</v>
      </c>
      <c r="Z6">
        <v>110786</v>
      </c>
      <c r="AA6">
        <v>110818</v>
      </c>
      <c r="AB6">
        <v>110820</v>
      </c>
      <c r="AC6">
        <v>110846</v>
      </c>
      <c r="AD6">
        <v>110852</v>
      </c>
      <c r="AE6">
        <v>110892</v>
      </c>
      <c r="AF6">
        <v>110936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52.784999999999997</v>
      </c>
      <c r="C8" s="11">
        <f t="shared" ref="C8:AG8" si="2">C4*(1+$A$9)</f>
        <v>53.819999999999993</v>
      </c>
      <c r="D8" s="11">
        <f t="shared" si="2"/>
        <v>48.644999999999996</v>
      </c>
      <c r="E8" s="11">
        <f t="shared" si="2"/>
        <v>47.61</v>
      </c>
      <c r="F8" s="11">
        <f t="shared" si="2"/>
        <v>33.119999999999997</v>
      </c>
      <c r="G8" s="11">
        <f t="shared" si="2"/>
        <v>7.2449999999999992</v>
      </c>
      <c r="H8" s="11">
        <f t="shared" si="2"/>
        <v>50.714999999999996</v>
      </c>
      <c r="I8" s="11">
        <f t="shared" si="2"/>
        <v>58.994999999999997</v>
      </c>
      <c r="J8" s="11">
        <f t="shared" si="2"/>
        <v>4.1399999999999997</v>
      </c>
      <c r="K8" s="11">
        <f t="shared" si="2"/>
        <v>10.35</v>
      </c>
      <c r="L8" s="11">
        <f t="shared" si="2"/>
        <v>37.26</v>
      </c>
      <c r="M8" s="11">
        <f t="shared" si="2"/>
        <v>12.419999999999998</v>
      </c>
      <c r="N8" s="11">
        <f t="shared" si="2"/>
        <v>23.805</v>
      </c>
      <c r="O8" s="11">
        <f t="shared" si="2"/>
        <v>25.874999999999996</v>
      </c>
      <c r="P8" s="11">
        <f t="shared" si="2"/>
        <v>25.874999999999996</v>
      </c>
      <c r="Q8" s="11">
        <f t="shared" si="2"/>
        <v>56.924999999999997</v>
      </c>
      <c r="R8" s="11">
        <f t="shared" si="2"/>
        <v>20.7</v>
      </c>
      <c r="S8" s="11">
        <f t="shared" si="2"/>
        <v>35.19</v>
      </c>
      <c r="T8" s="11">
        <f t="shared" si="2"/>
        <v>15.524999999999999</v>
      </c>
      <c r="U8" s="11">
        <f t="shared" si="2"/>
        <v>41.4</v>
      </c>
      <c r="V8" s="11">
        <f t="shared" si="2"/>
        <v>54.854999999999997</v>
      </c>
      <c r="W8" s="11">
        <f t="shared" si="2"/>
        <v>55.889999999999993</v>
      </c>
      <c r="X8" s="11">
        <f t="shared" si="2"/>
        <v>33.119999999999997</v>
      </c>
      <c r="Y8" s="11">
        <f t="shared" si="2"/>
        <v>6.2099999999999991</v>
      </c>
      <c r="Z8" s="11">
        <f t="shared" si="2"/>
        <v>26.909999999999997</v>
      </c>
      <c r="AA8" s="11">
        <f t="shared" si="2"/>
        <v>33.119999999999997</v>
      </c>
      <c r="AB8" s="11">
        <f t="shared" si="2"/>
        <v>2.0699999999999998</v>
      </c>
      <c r="AC8" s="11">
        <f t="shared" si="2"/>
        <v>26.909999999999997</v>
      </c>
      <c r="AD8" s="11">
        <f t="shared" si="2"/>
        <v>6.2099999999999991</v>
      </c>
      <c r="AE8" s="11">
        <f t="shared" si="2"/>
        <v>41.4</v>
      </c>
      <c r="AF8" s="11">
        <f t="shared" si="2"/>
        <v>45.54</v>
      </c>
      <c r="AG8" s="11">
        <f t="shared" si="2"/>
        <v>0</v>
      </c>
      <c r="AI8" s="15">
        <f>SUM(C8:AG8)</f>
        <v>941.85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G7" sqref="AG7"/>
    </sheetView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8.94</v>
      </c>
      <c r="C3" s="11">
        <v>2.39</v>
      </c>
      <c r="D3" s="11">
        <v>11.2</v>
      </c>
      <c r="E3" s="11">
        <v>6.82</v>
      </c>
      <c r="F3" s="11">
        <v>5.9</v>
      </c>
      <c r="G3" s="11">
        <v>9.84</v>
      </c>
      <c r="H3" s="11">
        <v>5.98</v>
      </c>
      <c r="I3" s="11">
        <v>10.6</v>
      </c>
      <c r="J3" s="11">
        <v>0.91400000000000003</v>
      </c>
      <c r="K3" s="11">
        <v>10.3</v>
      </c>
      <c r="L3" s="11">
        <v>10.7</v>
      </c>
      <c r="M3" s="11">
        <v>10.6</v>
      </c>
      <c r="N3" s="11">
        <v>10.199999999999999</v>
      </c>
      <c r="O3" s="11">
        <v>9.41</v>
      </c>
      <c r="P3" s="11">
        <v>9.2899999999999991</v>
      </c>
      <c r="Q3" s="11">
        <v>4.8</v>
      </c>
      <c r="R3" s="11">
        <v>8.67</v>
      </c>
      <c r="S3" s="11">
        <v>8.16</v>
      </c>
      <c r="T3" s="11">
        <v>4.92</v>
      </c>
      <c r="U3" s="11">
        <v>3</v>
      </c>
      <c r="V3" s="11">
        <v>7.74</v>
      </c>
      <c r="W3" s="11">
        <v>7</v>
      </c>
      <c r="X3" s="11">
        <v>7.5</v>
      </c>
      <c r="Y3" s="11">
        <v>2.08</v>
      </c>
      <c r="Z3" s="11">
        <v>9.57</v>
      </c>
      <c r="AA3" s="11">
        <v>7.77</v>
      </c>
      <c r="AB3" s="11">
        <v>4.12</v>
      </c>
      <c r="AC3" s="11">
        <v>7.12</v>
      </c>
      <c r="AD3" s="11">
        <v>6.83</v>
      </c>
      <c r="AE3" s="11">
        <v>6.66</v>
      </c>
      <c r="AF3" s="11">
        <v>8.8000000000000007</v>
      </c>
      <c r="AG3" s="11">
        <v>1.94</v>
      </c>
      <c r="AH3" s="11"/>
      <c r="AI3" s="11"/>
      <c r="AM3" s="5"/>
    </row>
    <row r="4" spans="1:40" s="4" customFormat="1" x14ac:dyDescent="0.25">
      <c r="A4" s="3" t="s">
        <v>7</v>
      </c>
      <c r="B4" s="22">
        <v>44</v>
      </c>
      <c r="C4" s="22">
        <v>7</v>
      </c>
      <c r="D4" s="22">
        <v>23</v>
      </c>
      <c r="E4" s="22">
        <v>20</v>
      </c>
      <c r="F4" s="22">
        <v>12</v>
      </c>
      <c r="G4" s="22">
        <v>14</v>
      </c>
      <c r="H4" s="22">
        <v>15</v>
      </c>
      <c r="I4" s="22">
        <v>31</v>
      </c>
      <c r="J4" s="22">
        <v>1</v>
      </c>
      <c r="K4" s="22">
        <v>35</v>
      </c>
      <c r="L4" s="22">
        <v>25</v>
      </c>
      <c r="M4" s="22">
        <v>29</v>
      </c>
      <c r="N4" s="22">
        <v>21</v>
      </c>
      <c r="O4" s="22">
        <v>18</v>
      </c>
      <c r="P4" s="22">
        <v>18</v>
      </c>
      <c r="Q4" s="22">
        <v>10</v>
      </c>
      <c r="R4" s="22">
        <v>18</v>
      </c>
      <c r="S4" s="22">
        <v>19</v>
      </c>
      <c r="T4" s="22">
        <v>5</v>
      </c>
      <c r="U4" s="22">
        <v>8</v>
      </c>
      <c r="V4" s="22">
        <v>31</v>
      </c>
      <c r="W4" s="22">
        <v>39</v>
      </c>
      <c r="X4" s="22">
        <v>19</v>
      </c>
      <c r="Y4" s="22">
        <v>6</v>
      </c>
      <c r="Z4" s="22">
        <v>14</v>
      </c>
      <c r="AA4" s="22">
        <v>35</v>
      </c>
      <c r="AB4" s="22">
        <v>8</v>
      </c>
      <c r="AC4" s="4">
        <v>30</v>
      </c>
      <c r="AD4" s="4">
        <v>36</v>
      </c>
      <c r="AE4" s="4">
        <v>35</v>
      </c>
      <c r="AF4" s="22">
        <v>20</v>
      </c>
      <c r="AG4" s="22">
        <v>6</v>
      </c>
      <c r="AI4" s="15">
        <f>SUM(C4:AG4)</f>
        <v>608</v>
      </c>
      <c r="AJ4" s="6">
        <f>AVERAGE(C4:AG4)</f>
        <v>19.612903225806452</v>
      </c>
      <c r="AK4" s="17"/>
    </row>
    <row r="5" spans="1:40" x14ac:dyDescent="0.25">
      <c r="A5" s="2" t="s">
        <v>12</v>
      </c>
      <c r="B5" s="16">
        <f t="shared" ref="B5:AG5" si="0">$A6+B6</f>
        <v>157485</v>
      </c>
      <c r="C5" s="16">
        <f t="shared" si="0"/>
        <v>157492</v>
      </c>
      <c r="D5" s="16">
        <f t="shared" si="0"/>
        <v>157515</v>
      </c>
      <c r="E5" s="16">
        <f t="shared" si="0"/>
        <v>157535</v>
      </c>
      <c r="F5" s="16">
        <f t="shared" si="0"/>
        <v>157547</v>
      </c>
      <c r="G5" s="16">
        <f t="shared" si="0"/>
        <v>157561</v>
      </c>
      <c r="H5" s="16">
        <f t="shared" si="0"/>
        <v>157576</v>
      </c>
      <c r="I5" s="16">
        <f t="shared" si="0"/>
        <v>157607</v>
      </c>
      <c r="J5" s="16">
        <f t="shared" si="0"/>
        <v>157608</v>
      </c>
      <c r="K5" s="16">
        <f t="shared" si="0"/>
        <v>157643</v>
      </c>
      <c r="L5" s="16">
        <f t="shared" si="0"/>
        <v>157668</v>
      </c>
      <c r="M5" s="16">
        <f t="shared" si="0"/>
        <v>157697</v>
      </c>
      <c r="N5" s="16">
        <f t="shared" si="0"/>
        <v>157718</v>
      </c>
      <c r="O5" s="16">
        <f t="shared" si="0"/>
        <v>157736</v>
      </c>
      <c r="P5" s="16">
        <f t="shared" si="0"/>
        <v>157754</v>
      </c>
      <c r="Q5" s="16">
        <f t="shared" si="0"/>
        <v>157764</v>
      </c>
      <c r="R5" s="16">
        <f t="shared" si="0"/>
        <v>157782</v>
      </c>
      <c r="S5" s="16">
        <f t="shared" si="0"/>
        <v>157801</v>
      </c>
      <c r="T5" s="16">
        <f t="shared" si="0"/>
        <v>157806</v>
      </c>
      <c r="U5" s="16">
        <f t="shared" si="0"/>
        <v>157814</v>
      </c>
      <c r="V5" s="16">
        <f t="shared" si="0"/>
        <v>157845</v>
      </c>
      <c r="W5" s="16">
        <f t="shared" si="0"/>
        <v>157884</v>
      </c>
      <c r="X5" s="16">
        <f t="shared" si="0"/>
        <v>157903</v>
      </c>
      <c r="Y5" s="16">
        <f t="shared" si="0"/>
        <v>157909</v>
      </c>
      <c r="Z5" s="16">
        <f t="shared" si="0"/>
        <v>157923</v>
      </c>
      <c r="AA5" s="16">
        <f t="shared" si="0"/>
        <v>157958</v>
      </c>
      <c r="AB5" s="16">
        <f t="shared" si="0"/>
        <v>157966</v>
      </c>
      <c r="AC5" s="16">
        <f t="shared" si="0"/>
        <v>157996</v>
      </c>
      <c r="AD5" s="16">
        <f t="shared" si="0"/>
        <v>158032</v>
      </c>
      <c r="AE5" s="16">
        <f t="shared" si="0"/>
        <v>158067</v>
      </c>
      <c r="AF5" s="16">
        <f t="shared" si="0"/>
        <v>158087</v>
      </c>
      <c r="AG5" s="16">
        <f t="shared" si="0"/>
        <v>158093</v>
      </c>
      <c r="AI5" s="16">
        <f>MAX(C5:AG5)-B5</f>
        <v>608</v>
      </c>
    </row>
    <row r="6" spans="1:40" s="15" customFormat="1" x14ac:dyDescent="0.25">
      <c r="A6" s="2">
        <v>46549</v>
      </c>
      <c r="B6">
        <v>110936</v>
      </c>
      <c r="C6">
        <v>110943</v>
      </c>
      <c r="D6">
        <v>110966</v>
      </c>
      <c r="E6">
        <v>110986</v>
      </c>
      <c r="F6">
        <v>110998</v>
      </c>
      <c r="G6">
        <v>111012</v>
      </c>
      <c r="H6">
        <v>111027</v>
      </c>
      <c r="I6">
        <v>111058</v>
      </c>
      <c r="J6">
        <v>111059</v>
      </c>
      <c r="K6">
        <v>111094</v>
      </c>
      <c r="L6" s="16">
        <v>111119</v>
      </c>
      <c r="M6">
        <v>111148</v>
      </c>
      <c r="N6">
        <v>111169</v>
      </c>
      <c r="O6">
        <v>111187</v>
      </c>
      <c r="P6">
        <v>111205</v>
      </c>
      <c r="Q6">
        <v>111215</v>
      </c>
      <c r="R6">
        <v>111233</v>
      </c>
      <c r="S6">
        <v>111252</v>
      </c>
      <c r="T6">
        <v>111257</v>
      </c>
      <c r="U6">
        <v>111265</v>
      </c>
      <c r="V6">
        <v>111296</v>
      </c>
      <c r="W6">
        <v>111335</v>
      </c>
      <c r="X6">
        <v>111354</v>
      </c>
      <c r="Y6">
        <v>111360</v>
      </c>
      <c r="Z6">
        <v>111374</v>
      </c>
      <c r="AA6">
        <v>111409</v>
      </c>
      <c r="AB6">
        <v>111417</v>
      </c>
      <c r="AC6">
        <v>111447</v>
      </c>
      <c r="AD6">
        <v>111483</v>
      </c>
      <c r="AE6">
        <v>111518</v>
      </c>
      <c r="AF6">
        <v>111538</v>
      </c>
      <c r="AG6">
        <v>111544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45.54</v>
      </c>
      <c r="C8" s="11">
        <f t="shared" ref="C8:AG8" si="2">C4*(1+$A$9)</f>
        <v>7.2449999999999992</v>
      </c>
      <c r="D8" s="11">
        <f t="shared" si="2"/>
        <v>23.805</v>
      </c>
      <c r="E8" s="11">
        <f t="shared" si="2"/>
        <v>20.7</v>
      </c>
      <c r="F8" s="11">
        <f t="shared" si="2"/>
        <v>12.419999999999998</v>
      </c>
      <c r="G8" s="11">
        <f t="shared" si="2"/>
        <v>14.489999999999998</v>
      </c>
      <c r="H8" s="11">
        <f t="shared" si="2"/>
        <v>15.524999999999999</v>
      </c>
      <c r="I8" s="11">
        <f t="shared" si="2"/>
        <v>32.085000000000001</v>
      </c>
      <c r="J8" s="11">
        <f t="shared" si="2"/>
        <v>1.0349999999999999</v>
      </c>
      <c r="K8" s="11">
        <f t="shared" si="2"/>
        <v>36.224999999999994</v>
      </c>
      <c r="L8" s="11">
        <f t="shared" si="2"/>
        <v>25.874999999999996</v>
      </c>
      <c r="M8" s="11">
        <f t="shared" si="2"/>
        <v>30.014999999999997</v>
      </c>
      <c r="N8" s="11">
        <f t="shared" si="2"/>
        <v>21.734999999999999</v>
      </c>
      <c r="O8" s="11">
        <f t="shared" si="2"/>
        <v>18.63</v>
      </c>
      <c r="P8" s="11">
        <f t="shared" si="2"/>
        <v>18.63</v>
      </c>
      <c r="Q8" s="11">
        <f t="shared" si="2"/>
        <v>10.35</v>
      </c>
      <c r="R8" s="11">
        <f t="shared" si="2"/>
        <v>18.63</v>
      </c>
      <c r="S8" s="11">
        <f t="shared" si="2"/>
        <v>19.664999999999999</v>
      </c>
      <c r="T8" s="11">
        <f t="shared" si="2"/>
        <v>5.1749999999999998</v>
      </c>
      <c r="U8" s="11">
        <f t="shared" si="2"/>
        <v>8.2799999999999994</v>
      </c>
      <c r="V8" s="11">
        <f t="shared" si="2"/>
        <v>32.085000000000001</v>
      </c>
      <c r="W8" s="11">
        <f t="shared" si="2"/>
        <v>40.364999999999995</v>
      </c>
      <c r="X8" s="11">
        <f t="shared" si="2"/>
        <v>19.664999999999999</v>
      </c>
      <c r="Y8" s="11">
        <f t="shared" si="2"/>
        <v>6.2099999999999991</v>
      </c>
      <c r="Z8" s="11">
        <f t="shared" si="2"/>
        <v>14.489999999999998</v>
      </c>
      <c r="AA8" s="11">
        <f t="shared" si="2"/>
        <v>36.224999999999994</v>
      </c>
      <c r="AB8" s="11">
        <f t="shared" si="2"/>
        <v>8.2799999999999994</v>
      </c>
      <c r="AC8" s="11">
        <f t="shared" si="2"/>
        <v>31.049999999999997</v>
      </c>
      <c r="AD8" s="11">
        <f t="shared" si="2"/>
        <v>37.26</v>
      </c>
      <c r="AE8" s="11">
        <f t="shared" si="2"/>
        <v>36.224999999999994</v>
      </c>
      <c r="AF8" s="11">
        <f t="shared" si="2"/>
        <v>20.7</v>
      </c>
      <c r="AG8" s="11">
        <f t="shared" si="2"/>
        <v>6.2099999999999991</v>
      </c>
      <c r="AI8" s="15">
        <f>SUM(C8:AG8)</f>
        <v>629.28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1.94</v>
      </c>
      <c r="C3" s="11">
        <v>7.85</v>
      </c>
      <c r="D3" s="11">
        <v>8.92</v>
      </c>
      <c r="E3" s="11">
        <v>7</v>
      </c>
      <c r="F3" s="11">
        <v>6.34</v>
      </c>
      <c r="G3" s="11">
        <v>7.58</v>
      </c>
      <c r="H3" s="11">
        <v>6.43</v>
      </c>
      <c r="I3" s="11">
        <v>1.77</v>
      </c>
      <c r="J3" s="11">
        <v>6.34</v>
      </c>
      <c r="K3" s="11">
        <v>5.9</v>
      </c>
      <c r="L3" s="11">
        <v>1.39</v>
      </c>
      <c r="M3" s="11">
        <v>6.74</v>
      </c>
      <c r="N3" s="11">
        <v>2.11</v>
      </c>
      <c r="O3" s="11">
        <v>2.0699999999999998</v>
      </c>
      <c r="P3" s="11">
        <v>7.14</v>
      </c>
      <c r="Q3" s="11">
        <v>6.62</v>
      </c>
      <c r="R3" s="11">
        <v>1.51</v>
      </c>
      <c r="S3" s="11">
        <v>5.76</v>
      </c>
      <c r="T3" s="11">
        <v>5.28</v>
      </c>
      <c r="U3" s="11">
        <v>1.91</v>
      </c>
      <c r="V3" s="11">
        <v>7.67</v>
      </c>
      <c r="W3" s="11">
        <v>0.29099999999999998</v>
      </c>
      <c r="X3" s="11">
        <v>0</v>
      </c>
      <c r="Y3" s="11">
        <v>7.0000000000000001E-3</v>
      </c>
      <c r="Z3" s="11">
        <v>0.99199999999999999</v>
      </c>
      <c r="AA3" s="11">
        <v>2.2599999999999998</v>
      </c>
      <c r="AB3" s="11">
        <v>4.7</v>
      </c>
      <c r="AC3" s="11">
        <v>5.28</v>
      </c>
      <c r="AD3" s="11">
        <v>0.39900000000000002</v>
      </c>
      <c r="AE3" s="11">
        <v>1.42</v>
      </c>
      <c r="AF3" s="11">
        <v>1.67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6</v>
      </c>
      <c r="C4" s="22">
        <v>28</v>
      </c>
      <c r="D4" s="22">
        <v>20</v>
      </c>
      <c r="E4" s="22">
        <v>12</v>
      </c>
      <c r="F4" s="22">
        <v>9</v>
      </c>
      <c r="G4" s="22">
        <v>18</v>
      </c>
      <c r="H4" s="22">
        <v>25</v>
      </c>
      <c r="I4" s="22">
        <v>4</v>
      </c>
      <c r="J4" s="22">
        <v>27</v>
      </c>
      <c r="K4" s="22">
        <v>25</v>
      </c>
      <c r="L4" s="22">
        <v>4</v>
      </c>
      <c r="M4" s="22">
        <v>19</v>
      </c>
      <c r="N4" s="22">
        <v>6</v>
      </c>
      <c r="O4" s="22">
        <v>4</v>
      </c>
      <c r="P4" s="22">
        <v>26</v>
      </c>
      <c r="Q4" s="22">
        <v>30</v>
      </c>
      <c r="R4" s="22">
        <v>3</v>
      </c>
      <c r="S4" s="22">
        <v>22</v>
      </c>
      <c r="T4" s="22">
        <v>13</v>
      </c>
      <c r="U4" s="22">
        <v>2</v>
      </c>
      <c r="V4" s="22">
        <v>17</v>
      </c>
      <c r="W4" s="22">
        <v>0</v>
      </c>
      <c r="X4" s="22">
        <v>0</v>
      </c>
      <c r="Y4" s="22">
        <v>0</v>
      </c>
      <c r="Z4" s="22">
        <v>2</v>
      </c>
      <c r="AA4" s="22">
        <v>7</v>
      </c>
      <c r="AB4" s="22">
        <v>16</v>
      </c>
      <c r="AC4" s="4">
        <v>19</v>
      </c>
      <c r="AD4" s="4">
        <v>0</v>
      </c>
      <c r="AE4" s="4">
        <v>4</v>
      </c>
      <c r="AF4" s="22">
        <v>4</v>
      </c>
      <c r="AG4" s="22"/>
      <c r="AI4" s="15">
        <f>SUM(C4:AG4)</f>
        <v>366</v>
      </c>
      <c r="AJ4" s="6">
        <f>AVERAGE(C4:AG4)</f>
        <v>12.2</v>
      </c>
      <c r="AK4" s="17"/>
    </row>
    <row r="5" spans="1:40" x14ac:dyDescent="0.25">
      <c r="A5" s="2" t="s">
        <v>12</v>
      </c>
      <c r="B5" s="16">
        <f t="shared" ref="B5:AF5" si="0">$A6+B6</f>
        <v>158093</v>
      </c>
      <c r="C5" s="16">
        <f t="shared" si="0"/>
        <v>158121</v>
      </c>
      <c r="D5" s="16">
        <f t="shared" si="0"/>
        <v>158141</v>
      </c>
      <c r="E5" s="16">
        <f t="shared" si="0"/>
        <v>158153</v>
      </c>
      <c r="F5" s="16">
        <f t="shared" si="0"/>
        <v>158162</v>
      </c>
      <c r="G5" s="16">
        <f t="shared" si="0"/>
        <v>158180</v>
      </c>
      <c r="H5" s="16">
        <f t="shared" si="0"/>
        <v>158205</v>
      </c>
      <c r="I5" s="16">
        <f t="shared" si="0"/>
        <v>158209</v>
      </c>
      <c r="J5" s="16">
        <f t="shared" si="0"/>
        <v>158236</v>
      </c>
      <c r="K5" s="16">
        <f t="shared" si="0"/>
        <v>158261</v>
      </c>
      <c r="L5" s="16">
        <f t="shared" si="0"/>
        <v>158265</v>
      </c>
      <c r="M5" s="16">
        <f t="shared" si="0"/>
        <v>158284</v>
      </c>
      <c r="N5" s="16">
        <f t="shared" si="0"/>
        <v>158290</v>
      </c>
      <c r="O5" s="16">
        <f t="shared" si="0"/>
        <v>158294</v>
      </c>
      <c r="P5" s="16">
        <f t="shared" si="0"/>
        <v>158320</v>
      </c>
      <c r="Q5" s="16">
        <f t="shared" si="0"/>
        <v>158350</v>
      </c>
      <c r="R5" s="16">
        <f t="shared" si="0"/>
        <v>158353</v>
      </c>
      <c r="S5" s="16">
        <f t="shared" si="0"/>
        <v>158375</v>
      </c>
      <c r="T5" s="16">
        <f t="shared" si="0"/>
        <v>158388</v>
      </c>
      <c r="U5" s="16">
        <f t="shared" si="0"/>
        <v>158390</v>
      </c>
      <c r="V5" s="16">
        <f t="shared" si="0"/>
        <v>158407</v>
      </c>
      <c r="W5" s="16">
        <f t="shared" si="0"/>
        <v>158407</v>
      </c>
      <c r="X5" s="16">
        <f t="shared" si="0"/>
        <v>158407</v>
      </c>
      <c r="Y5" s="16">
        <f t="shared" si="0"/>
        <v>158407</v>
      </c>
      <c r="Z5" s="16">
        <f t="shared" si="0"/>
        <v>158409</v>
      </c>
      <c r="AA5" s="16">
        <f t="shared" si="0"/>
        <v>158416</v>
      </c>
      <c r="AB5" s="16">
        <f t="shared" si="0"/>
        <v>158432</v>
      </c>
      <c r="AC5" s="16">
        <f t="shared" si="0"/>
        <v>158451</v>
      </c>
      <c r="AD5" s="16">
        <f t="shared" si="0"/>
        <v>158451</v>
      </c>
      <c r="AE5" s="16">
        <f t="shared" si="0"/>
        <v>158455</v>
      </c>
      <c r="AF5" s="16">
        <f t="shared" si="0"/>
        <v>158459</v>
      </c>
      <c r="AG5" s="16"/>
      <c r="AI5" s="16">
        <f>MAX(C5:AG5)-B5</f>
        <v>366</v>
      </c>
    </row>
    <row r="6" spans="1:40" s="15" customFormat="1" x14ac:dyDescent="0.25">
      <c r="A6" s="2">
        <v>46549</v>
      </c>
      <c r="B6">
        <v>111544</v>
      </c>
      <c r="C6">
        <v>111572</v>
      </c>
      <c r="D6">
        <v>111592</v>
      </c>
      <c r="E6">
        <v>111604</v>
      </c>
      <c r="F6">
        <v>111613</v>
      </c>
      <c r="G6">
        <v>111631</v>
      </c>
      <c r="H6">
        <v>111656</v>
      </c>
      <c r="I6">
        <v>111660</v>
      </c>
      <c r="J6">
        <v>111687</v>
      </c>
      <c r="K6">
        <v>111712</v>
      </c>
      <c r="L6" s="16">
        <v>111716</v>
      </c>
      <c r="M6">
        <v>111735</v>
      </c>
      <c r="N6">
        <v>111741</v>
      </c>
      <c r="O6">
        <v>111745</v>
      </c>
      <c r="P6">
        <v>111771</v>
      </c>
      <c r="Q6">
        <v>111801</v>
      </c>
      <c r="R6">
        <v>111804</v>
      </c>
      <c r="S6">
        <v>111826</v>
      </c>
      <c r="T6">
        <v>111839</v>
      </c>
      <c r="U6">
        <v>111841</v>
      </c>
      <c r="V6">
        <v>111858</v>
      </c>
      <c r="W6">
        <v>111858</v>
      </c>
      <c r="X6">
        <v>111858</v>
      </c>
      <c r="Y6">
        <v>111858</v>
      </c>
      <c r="Z6">
        <v>111860</v>
      </c>
      <c r="AA6">
        <v>111867</v>
      </c>
      <c r="AB6">
        <v>111883</v>
      </c>
      <c r="AC6">
        <v>111902</v>
      </c>
      <c r="AD6">
        <v>111902</v>
      </c>
      <c r="AE6">
        <v>111906</v>
      </c>
      <c r="AF6">
        <v>111910</v>
      </c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6.2099999999999991</v>
      </c>
      <c r="C8" s="11">
        <f t="shared" ref="C8:AF8" si="2">C4*(1+$A$9)</f>
        <v>28.979999999999997</v>
      </c>
      <c r="D8" s="11">
        <f t="shared" si="2"/>
        <v>20.7</v>
      </c>
      <c r="E8" s="11">
        <f t="shared" si="2"/>
        <v>12.419999999999998</v>
      </c>
      <c r="F8" s="11">
        <f t="shared" si="2"/>
        <v>9.3149999999999995</v>
      </c>
      <c r="G8" s="11">
        <f t="shared" si="2"/>
        <v>18.63</v>
      </c>
      <c r="H8" s="11">
        <f t="shared" si="2"/>
        <v>25.874999999999996</v>
      </c>
      <c r="I8" s="11">
        <f t="shared" si="2"/>
        <v>4.1399999999999997</v>
      </c>
      <c r="J8" s="11">
        <f t="shared" si="2"/>
        <v>27.944999999999997</v>
      </c>
      <c r="K8" s="11">
        <f t="shared" si="2"/>
        <v>25.874999999999996</v>
      </c>
      <c r="L8" s="11">
        <f t="shared" si="2"/>
        <v>4.1399999999999997</v>
      </c>
      <c r="M8" s="11">
        <f t="shared" si="2"/>
        <v>19.664999999999999</v>
      </c>
      <c r="N8" s="11">
        <f t="shared" si="2"/>
        <v>6.2099999999999991</v>
      </c>
      <c r="O8" s="11">
        <f t="shared" si="2"/>
        <v>4.1399999999999997</v>
      </c>
      <c r="P8" s="11">
        <f t="shared" si="2"/>
        <v>26.909999999999997</v>
      </c>
      <c r="Q8" s="11">
        <f t="shared" si="2"/>
        <v>31.049999999999997</v>
      </c>
      <c r="R8" s="11">
        <f t="shared" si="2"/>
        <v>3.1049999999999995</v>
      </c>
      <c r="S8" s="11">
        <f t="shared" si="2"/>
        <v>22.77</v>
      </c>
      <c r="T8" s="11">
        <f t="shared" si="2"/>
        <v>13.454999999999998</v>
      </c>
      <c r="U8" s="11">
        <f t="shared" si="2"/>
        <v>2.0699999999999998</v>
      </c>
      <c r="V8" s="11">
        <f t="shared" si="2"/>
        <v>17.594999999999999</v>
      </c>
      <c r="W8" s="11">
        <f t="shared" si="2"/>
        <v>0</v>
      </c>
      <c r="X8" s="11">
        <f t="shared" si="2"/>
        <v>0</v>
      </c>
      <c r="Y8" s="11">
        <f t="shared" si="2"/>
        <v>0</v>
      </c>
      <c r="Z8" s="11">
        <f t="shared" si="2"/>
        <v>2.0699999999999998</v>
      </c>
      <c r="AA8" s="11">
        <f t="shared" si="2"/>
        <v>7.2449999999999992</v>
      </c>
      <c r="AB8" s="11">
        <f t="shared" si="2"/>
        <v>16.559999999999999</v>
      </c>
      <c r="AC8" s="11">
        <f t="shared" si="2"/>
        <v>19.664999999999999</v>
      </c>
      <c r="AD8" s="11">
        <f t="shared" si="2"/>
        <v>0</v>
      </c>
      <c r="AE8" s="11">
        <f t="shared" si="2"/>
        <v>4.1399999999999997</v>
      </c>
      <c r="AF8" s="11">
        <f t="shared" si="2"/>
        <v>4.1399999999999997</v>
      </c>
      <c r="AG8" s="11"/>
      <c r="AI8" s="15">
        <f>SUM(C8:AG8)</f>
        <v>378.80999999999989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G3" sqref="AG3:AG8"/>
    </sheetView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1.67</v>
      </c>
      <c r="C3" s="11">
        <v>5.42</v>
      </c>
      <c r="D3" s="11">
        <v>3.96</v>
      </c>
      <c r="E3" s="11">
        <v>0.59299999999999997</v>
      </c>
      <c r="F3" s="11">
        <v>5.33</v>
      </c>
      <c r="G3" s="11">
        <v>5.08</v>
      </c>
      <c r="H3" s="11">
        <v>6.2</v>
      </c>
      <c r="I3" s="11">
        <v>4.07</v>
      </c>
      <c r="J3" s="11">
        <v>2.76</v>
      </c>
      <c r="K3" s="11">
        <v>0.72099999999999997</v>
      </c>
      <c r="L3" s="11">
        <v>1.17</v>
      </c>
      <c r="M3" s="11">
        <v>0.71399999999999997</v>
      </c>
      <c r="N3" s="11">
        <v>0.82699999999999996</v>
      </c>
      <c r="O3" s="11">
        <v>5.15</v>
      </c>
      <c r="P3" s="11">
        <v>0.98499999999999999</v>
      </c>
      <c r="Q3" s="11">
        <v>5.31</v>
      </c>
      <c r="R3" s="11">
        <v>4.03</v>
      </c>
      <c r="S3" s="11">
        <v>3.87</v>
      </c>
      <c r="T3" s="11">
        <v>4.45</v>
      </c>
      <c r="U3" s="11">
        <v>3.43</v>
      </c>
      <c r="V3" s="11">
        <v>4.1500000000000004</v>
      </c>
      <c r="W3" s="11">
        <v>4.9800000000000004</v>
      </c>
      <c r="X3" s="11">
        <v>0.88300000000000001</v>
      </c>
      <c r="Y3" s="11">
        <v>0</v>
      </c>
      <c r="Z3" s="11">
        <v>0.81399999999999995</v>
      </c>
      <c r="AA3" s="11">
        <v>2.16</v>
      </c>
      <c r="AB3" s="11">
        <v>0.504</v>
      </c>
      <c r="AC3" s="11">
        <v>0.44700000000000001</v>
      </c>
      <c r="AD3" s="11">
        <v>0.56299999999999994</v>
      </c>
      <c r="AE3" s="11">
        <v>0.59599999999999997</v>
      </c>
      <c r="AF3" s="11">
        <v>0.95099999999999996</v>
      </c>
      <c r="AG3" s="11">
        <v>1.1100000000000001</v>
      </c>
      <c r="AH3" s="11"/>
      <c r="AI3" s="11"/>
      <c r="AM3" s="5"/>
    </row>
    <row r="4" spans="1:40" s="4" customFormat="1" x14ac:dyDescent="0.25">
      <c r="A4" s="3" t="s">
        <v>7</v>
      </c>
      <c r="B4" s="22">
        <v>4</v>
      </c>
      <c r="C4" s="22">
        <v>16</v>
      </c>
      <c r="D4" s="22">
        <v>6</v>
      </c>
      <c r="E4" s="22">
        <v>1</v>
      </c>
      <c r="F4" s="22">
        <v>9</v>
      </c>
      <c r="G4" s="22">
        <v>11</v>
      </c>
      <c r="H4" s="22">
        <v>9</v>
      </c>
      <c r="I4" s="22">
        <v>3</v>
      </c>
      <c r="J4" s="22">
        <v>5</v>
      </c>
      <c r="K4" s="22">
        <v>1</v>
      </c>
      <c r="L4" s="22">
        <v>2</v>
      </c>
      <c r="M4" s="22">
        <v>1</v>
      </c>
      <c r="N4" s="22">
        <v>2</v>
      </c>
      <c r="O4" s="22">
        <v>10</v>
      </c>
      <c r="P4" s="22">
        <v>1</v>
      </c>
      <c r="Q4" s="22">
        <v>9</v>
      </c>
      <c r="R4" s="22">
        <v>14</v>
      </c>
      <c r="S4" s="22">
        <v>10</v>
      </c>
      <c r="T4" s="22">
        <v>4</v>
      </c>
      <c r="U4" s="22">
        <v>2</v>
      </c>
      <c r="V4" s="22">
        <v>6</v>
      </c>
      <c r="W4" s="22">
        <v>9</v>
      </c>
      <c r="X4" s="22">
        <v>0</v>
      </c>
      <c r="Y4" s="22">
        <v>0</v>
      </c>
      <c r="Z4" s="22">
        <v>1</v>
      </c>
      <c r="AA4" s="22">
        <v>8</v>
      </c>
      <c r="AB4" s="22">
        <v>1</v>
      </c>
      <c r="AC4" s="4">
        <v>1</v>
      </c>
      <c r="AD4" s="4">
        <v>1</v>
      </c>
      <c r="AE4" s="4">
        <v>2</v>
      </c>
      <c r="AF4" s="22">
        <v>2</v>
      </c>
      <c r="AG4" s="22">
        <v>3</v>
      </c>
      <c r="AI4" s="15">
        <f>SUM(C4:AG4)</f>
        <v>150</v>
      </c>
      <c r="AJ4" s="6">
        <f>AVERAGE(C4:AG4)</f>
        <v>4.838709677419355</v>
      </c>
      <c r="AK4" s="17"/>
    </row>
    <row r="5" spans="1:40" x14ac:dyDescent="0.25">
      <c r="A5" s="2" t="s">
        <v>12</v>
      </c>
      <c r="B5" s="16">
        <f t="shared" ref="B5:AG5" si="0">$A6+B6</f>
        <v>158459</v>
      </c>
      <c r="C5" s="16">
        <f t="shared" si="0"/>
        <v>158475</v>
      </c>
      <c r="D5" s="16">
        <f t="shared" si="0"/>
        <v>158481</v>
      </c>
      <c r="E5" s="16">
        <f t="shared" si="0"/>
        <v>158482</v>
      </c>
      <c r="F5" s="16">
        <f t="shared" si="0"/>
        <v>158491</v>
      </c>
      <c r="G5" s="16">
        <f t="shared" si="0"/>
        <v>158502</v>
      </c>
      <c r="H5" s="16">
        <f t="shared" si="0"/>
        <v>158511</v>
      </c>
      <c r="I5" s="16">
        <f t="shared" si="0"/>
        <v>158514</v>
      </c>
      <c r="J5" s="16">
        <f t="shared" si="0"/>
        <v>158519</v>
      </c>
      <c r="K5" s="16">
        <f t="shared" si="0"/>
        <v>158520</v>
      </c>
      <c r="L5" s="16">
        <f t="shared" si="0"/>
        <v>158522</v>
      </c>
      <c r="M5" s="16">
        <f t="shared" si="0"/>
        <v>158523</v>
      </c>
      <c r="N5" s="16">
        <f t="shared" si="0"/>
        <v>158525</v>
      </c>
      <c r="O5" s="16">
        <f t="shared" si="0"/>
        <v>158535</v>
      </c>
      <c r="P5" s="16">
        <f t="shared" si="0"/>
        <v>158536</v>
      </c>
      <c r="Q5" s="16">
        <f t="shared" si="0"/>
        <v>158545</v>
      </c>
      <c r="R5" s="16">
        <f t="shared" si="0"/>
        <v>158559</v>
      </c>
      <c r="S5" s="16">
        <f t="shared" si="0"/>
        <v>158569</v>
      </c>
      <c r="T5" s="16">
        <f t="shared" si="0"/>
        <v>158573</v>
      </c>
      <c r="U5" s="16">
        <f t="shared" si="0"/>
        <v>158575</v>
      </c>
      <c r="V5" s="16">
        <f t="shared" si="0"/>
        <v>158581</v>
      </c>
      <c r="W5" s="16">
        <f t="shared" si="0"/>
        <v>158590</v>
      </c>
      <c r="X5" s="16">
        <f t="shared" si="0"/>
        <v>158590</v>
      </c>
      <c r="Y5" s="16">
        <f t="shared" si="0"/>
        <v>158590</v>
      </c>
      <c r="Z5" s="16">
        <f t="shared" si="0"/>
        <v>158591</v>
      </c>
      <c r="AA5" s="16">
        <f t="shared" si="0"/>
        <v>158599</v>
      </c>
      <c r="AB5" s="16">
        <f t="shared" si="0"/>
        <v>158600</v>
      </c>
      <c r="AC5" s="16">
        <f t="shared" si="0"/>
        <v>158601</v>
      </c>
      <c r="AD5" s="16">
        <f t="shared" si="0"/>
        <v>159502</v>
      </c>
      <c r="AE5" s="16">
        <f t="shared" si="0"/>
        <v>158604</v>
      </c>
      <c r="AF5" s="16">
        <f t="shared" si="0"/>
        <v>158606</v>
      </c>
      <c r="AG5" s="16">
        <f t="shared" si="0"/>
        <v>158609</v>
      </c>
      <c r="AI5" s="16">
        <f>MAX(C5:AG5)-B5</f>
        <v>1043</v>
      </c>
    </row>
    <row r="6" spans="1:40" s="15" customFormat="1" x14ac:dyDescent="0.25">
      <c r="A6" s="2">
        <v>46549</v>
      </c>
      <c r="B6">
        <v>111910</v>
      </c>
      <c r="C6">
        <v>111926</v>
      </c>
      <c r="D6">
        <v>111932</v>
      </c>
      <c r="E6">
        <v>111933</v>
      </c>
      <c r="F6">
        <v>111942</v>
      </c>
      <c r="G6">
        <v>111953</v>
      </c>
      <c r="H6">
        <v>111962</v>
      </c>
      <c r="I6">
        <v>111965</v>
      </c>
      <c r="J6">
        <v>111970</v>
      </c>
      <c r="K6">
        <v>111971</v>
      </c>
      <c r="L6" s="16">
        <v>111973</v>
      </c>
      <c r="M6">
        <v>111974</v>
      </c>
      <c r="N6">
        <v>111976</v>
      </c>
      <c r="O6">
        <v>111986</v>
      </c>
      <c r="P6">
        <v>111987</v>
      </c>
      <c r="Q6">
        <v>111996</v>
      </c>
      <c r="R6">
        <v>112010</v>
      </c>
      <c r="S6">
        <v>112020</v>
      </c>
      <c r="T6">
        <v>112024</v>
      </c>
      <c r="U6">
        <v>112026</v>
      </c>
      <c r="V6">
        <v>112032</v>
      </c>
      <c r="W6">
        <v>112041</v>
      </c>
      <c r="X6">
        <v>112041</v>
      </c>
      <c r="Y6">
        <v>112041</v>
      </c>
      <c r="Z6">
        <v>112042</v>
      </c>
      <c r="AA6">
        <v>112050</v>
      </c>
      <c r="AB6">
        <v>112051</v>
      </c>
      <c r="AC6">
        <v>112052</v>
      </c>
      <c r="AD6">
        <v>112953</v>
      </c>
      <c r="AE6">
        <v>112055</v>
      </c>
      <c r="AF6">
        <v>112057</v>
      </c>
      <c r="AG6">
        <v>112060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4.1399999999999997</v>
      </c>
      <c r="C8" s="11">
        <f t="shared" ref="C8:AG8" si="2">C4*(1+$A$9)</f>
        <v>16.559999999999999</v>
      </c>
      <c r="D8" s="11">
        <f t="shared" si="2"/>
        <v>6.2099999999999991</v>
      </c>
      <c r="E8" s="11">
        <f t="shared" si="2"/>
        <v>1.0349999999999999</v>
      </c>
      <c r="F8" s="11">
        <f t="shared" si="2"/>
        <v>9.3149999999999995</v>
      </c>
      <c r="G8" s="11">
        <f t="shared" si="2"/>
        <v>11.385</v>
      </c>
      <c r="H8" s="11">
        <f t="shared" si="2"/>
        <v>9.3149999999999995</v>
      </c>
      <c r="I8" s="11">
        <f t="shared" si="2"/>
        <v>3.1049999999999995</v>
      </c>
      <c r="J8" s="11">
        <f t="shared" si="2"/>
        <v>5.1749999999999998</v>
      </c>
      <c r="K8" s="11">
        <f t="shared" si="2"/>
        <v>1.0349999999999999</v>
      </c>
      <c r="L8" s="11">
        <f t="shared" si="2"/>
        <v>2.0699999999999998</v>
      </c>
      <c r="M8" s="11">
        <f t="shared" si="2"/>
        <v>1.0349999999999999</v>
      </c>
      <c r="N8" s="11">
        <f t="shared" si="2"/>
        <v>2.0699999999999998</v>
      </c>
      <c r="O8" s="11">
        <f t="shared" si="2"/>
        <v>10.35</v>
      </c>
      <c r="P8" s="11">
        <f t="shared" si="2"/>
        <v>1.0349999999999999</v>
      </c>
      <c r="Q8" s="11">
        <f t="shared" si="2"/>
        <v>9.3149999999999995</v>
      </c>
      <c r="R8" s="11">
        <f t="shared" si="2"/>
        <v>14.489999999999998</v>
      </c>
      <c r="S8" s="11">
        <f t="shared" si="2"/>
        <v>10.35</v>
      </c>
      <c r="T8" s="11">
        <f t="shared" si="2"/>
        <v>4.1399999999999997</v>
      </c>
      <c r="U8" s="11">
        <f t="shared" si="2"/>
        <v>2.0699999999999998</v>
      </c>
      <c r="V8" s="11">
        <f t="shared" si="2"/>
        <v>6.2099999999999991</v>
      </c>
      <c r="W8" s="11">
        <f t="shared" si="2"/>
        <v>9.3149999999999995</v>
      </c>
      <c r="X8" s="11">
        <f t="shared" si="2"/>
        <v>0</v>
      </c>
      <c r="Y8" s="11">
        <f t="shared" si="2"/>
        <v>0</v>
      </c>
      <c r="Z8" s="11">
        <f t="shared" si="2"/>
        <v>1.0349999999999999</v>
      </c>
      <c r="AA8" s="11">
        <f t="shared" si="2"/>
        <v>8.2799999999999994</v>
      </c>
      <c r="AB8" s="11">
        <f t="shared" si="2"/>
        <v>1.0349999999999999</v>
      </c>
      <c r="AC8" s="11">
        <f t="shared" si="2"/>
        <v>1.0349999999999999</v>
      </c>
      <c r="AD8" s="11">
        <f t="shared" si="2"/>
        <v>1.0349999999999999</v>
      </c>
      <c r="AE8" s="11">
        <f t="shared" si="2"/>
        <v>2.0699999999999998</v>
      </c>
      <c r="AF8" s="11">
        <f t="shared" si="2"/>
        <v>2.0699999999999998</v>
      </c>
      <c r="AG8" s="11">
        <f t="shared" si="2"/>
        <v>3.1049999999999995</v>
      </c>
      <c r="AI8" s="15">
        <f>SUM(C8:AG8)</f>
        <v>155.24999999999991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3.4999999999999476E-2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1.1100000000000001</v>
      </c>
      <c r="C3" s="11">
        <v>4.18</v>
      </c>
      <c r="D3" s="11">
        <v>2.0499999999999998</v>
      </c>
      <c r="E3" s="11">
        <v>1.59</v>
      </c>
      <c r="F3" s="11">
        <v>3.58</v>
      </c>
      <c r="G3" s="11">
        <v>4.09</v>
      </c>
      <c r="H3" s="11">
        <v>6.28</v>
      </c>
      <c r="I3" s="11">
        <v>5.84</v>
      </c>
      <c r="J3" s="11">
        <v>3.62</v>
      </c>
      <c r="K3" s="11">
        <v>5.59</v>
      </c>
      <c r="L3" s="11">
        <v>1.2</v>
      </c>
      <c r="M3" s="11">
        <v>2.04</v>
      </c>
      <c r="N3" s="11">
        <v>4.4800000000000004</v>
      </c>
      <c r="O3" s="11">
        <v>4.95</v>
      </c>
      <c r="P3" s="11">
        <v>5.03</v>
      </c>
      <c r="Q3" s="11">
        <v>5.71</v>
      </c>
      <c r="R3" s="11">
        <v>5.21</v>
      </c>
      <c r="S3" s="11">
        <v>6.38</v>
      </c>
      <c r="T3" s="11">
        <v>5.17</v>
      </c>
      <c r="U3" s="11">
        <v>2.97</v>
      </c>
      <c r="V3" s="11">
        <v>5.87</v>
      </c>
      <c r="W3" s="11">
        <v>3.13</v>
      </c>
      <c r="X3" s="11">
        <v>3.02</v>
      </c>
      <c r="Y3" s="11">
        <v>7.91</v>
      </c>
      <c r="Z3" s="11">
        <v>6.77</v>
      </c>
      <c r="AA3" s="11">
        <v>6.79</v>
      </c>
      <c r="AB3" s="11">
        <v>6.67</v>
      </c>
      <c r="AC3" s="11">
        <v>8.65</v>
      </c>
      <c r="AD3" s="11">
        <v>6.01</v>
      </c>
      <c r="AE3" s="11">
        <v>7.15</v>
      </c>
      <c r="AF3" s="11">
        <v>3.29</v>
      </c>
      <c r="AG3" s="11">
        <v>1.08</v>
      </c>
      <c r="AH3" s="11"/>
      <c r="AI3" s="11"/>
      <c r="AM3" s="5"/>
    </row>
    <row r="4" spans="1:40" s="4" customFormat="1" x14ac:dyDescent="0.25">
      <c r="A4" s="3" t="s">
        <v>7</v>
      </c>
      <c r="B4" s="22">
        <v>3</v>
      </c>
      <c r="C4" s="22">
        <v>7</v>
      </c>
      <c r="D4" s="22">
        <v>4</v>
      </c>
      <c r="E4" s="22">
        <v>2</v>
      </c>
      <c r="F4" s="22">
        <v>10</v>
      </c>
      <c r="G4" s="22">
        <v>7</v>
      </c>
      <c r="H4" s="22">
        <v>8</v>
      </c>
      <c r="I4" s="22">
        <v>14</v>
      </c>
      <c r="J4" s="22">
        <v>2</v>
      </c>
      <c r="K4" s="22">
        <v>8</v>
      </c>
      <c r="L4" s="22">
        <v>3</v>
      </c>
      <c r="M4" s="22">
        <v>1</v>
      </c>
      <c r="N4" s="22">
        <v>16</v>
      </c>
      <c r="O4" s="22">
        <v>21</v>
      </c>
      <c r="P4" s="22">
        <v>13</v>
      </c>
      <c r="Q4" s="22">
        <v>18</v>
      </c>
      <c r="R4" s="22">
        <v>12</v>
      </c>
      <c r="S4" s="22">
        <v>18</v>
      </c>
      <c r="T4" s="22">
        <v>11</v>
      </c>
      <c r="U4" s="22">
        <v>4</v>
      </c>
      <c r="V4" s="22">
        <v>14</v>
      </c>
      <c r="W4" s="22">
        <v>7</v>
      </c>
      <c r="X4" s="22">
        <v>3</v>
      </c>
      <c r="Y4" s="22">
        <v>17</v>
      </c>
      <c r="Z4" s="22">
        <v>17</v>
      </c>
      <c r="AA4" s="22">
        <v>18</v>
      </c>
      <c r="AB4" s="22">
        <v>25</v>
      </c>
      <c r="AC4" s="4">
        <v>8</v>
      </c>
      <c r="AD4" s="4">
        <v>12</v>
      </c>
      <c r="AE4" s="4">
        <v>28</v>
      </c>
      <c r="AF4" s="22">
        <v>8</v>
      </c>
      <c r="AG4" s="22">
        <v>3</v>
      </c>
      <c r="AI4" s="15">
        <f>SUM(C4:AG4)</f>
        <v>339</v>
      </c>
      <c r="AJ4" s="6">
        <f>AVERAGE(C4:AG4)</f>
        <v>10.935483870967742</v>
      </c>
      <c r="AK4" s="17"/>
    </row>
    <row r="5" spans="1:40" x14ac:dyDescent="0.25">
      <c r="A5" s="2" t="s">
        <v>12</v>
      </c>
      <c r="B5" s="16">
        <f t="shared" ref="B5:AG5" si="0">$A6+B6</f>
        <v>158609</v>
      </c>
      <c r="C5" s="16">
        <f t="shared" si="0"/>
        <v>158616</v>
      </c>
      <c r="D5" s="16">
        <f t="shared" si="0"/>
        <v>158620</v>
      </c>
      <c r="E5" s="16">
        <f t="shared" si="0"/>
        <v>158622</v>
      </c>
      <c r="F5" s="16">
        <f t="shared" si="0"/>
        <v>158632</v>
      </c>
      <c r="G5" s="16">
        <f t="shared" si="0"/>
        <v>158639</v>
      </c>
      <c r="H5" s="16">
        <f t="shared" si="0"/>
        <v>158647</v>
      </c>
      <c r="I5" s="16">
        <f t="shared" si="0"/>
        <v>158661</v>
      </c>
      <c r="J5" s="16">
        <f t="shared" si="0"/>
        <v>158663</v>
      </c>
      <c r="K5" s="16">
        <f t="shared" si="0"/>
        <v>158671</v>
      </c>
      <c r="L5" s="16">
        <f t="shared" si="0"/>
        <v>158674</v>
      </c>
      <c r="M5" s="16">
        <f t="shared" si="0"/>
        <v>158675</v>
      </c>
      <c r="N5" s="16">
        <f t="shared" si="0"/>
        <v>158691</v>
      </c>
      <c r="O5" s="16">
        <f t="shared" si="0"/>
        <v>158712</v>
      </c>
      <c r="P5" s="16">
        <f t="shared" si="0"/>
        <v>158725</v>
      </c>
      <c r="Q5" s="16">
        <f t="shared" si="0"/>
        <v>158743</v>
      </c>
      <c r="R5" s="16">
        <f t="shared" si="0"/>
        <v>158755</v>
      </c>
      <c r="S5" s="16">
        <f t="shared" si="0"/>
        <v>158773</v>
      </c>
      <c r="T5" s="16">
        <f t="shared" si="0"/>
        <v>158784</v>
      </c>
      <c r="U5" s="16">
        <f t="shared" si="0"/>
        <v>158788</v>
      </c>
      <c r="V5" s="16">
        <f t="shared" si="0"/>
        <v>158802</v>
      </c>
      <c r="W5" s="16">
        <f t="shared" si="0"/>
        <v>158809</v>
      </c>
      <c r="X5" s="16">
        <f t="shared" si="0"/>
        <v>158812</v>
      </c>
      <c r="Y5" s="16">
        <f t="shared" si="0"/>
        <v>158829</v>
      </c>
      <c r="Z5" s="16">
        <f t="shared" si="0"/>
        <v>158846</v>
      </c>
      <c r="AA5" s="16">
        <f t="shared" si="0"/>
        <v>158864</v>
      </c>
      <c r="AB5" s="16">
        <f t="shared" si="0"/>
        <v>158889</v>
      </c>
      <c r="AC5" s="16">
        <f t="shared" si="0"/>
        <v>158897</v>
      </c>
      <c r="AD5" s="16">
        <f t="shared" si="0"/>
        <v>158909</v>
      </c>
      <c r="AE5" s="16">
        <f t="shared" si="0"/>
        <v>158937</v>
      </c>
      <c r="AF5" s="16">
        <f t="shared" si="0"/>
        <v>158945</v>
      </c>
      <c r="AG5" s="16">
        <f t="shared" si="0"/>
        <v>158948</v>
      </c>
      <c r="AI5" s="16">
        <f>MAX(C5:AG5)-B5</f>
        <v>339</v>
      </c>
    </row>
    <row r="6" spans="1:40" s="15" customFormat="1" x14ac:dyDescent="0.25">
      <c r="A6" s="2">
        <v>46549</v>
      </c>
      <c r="B6">
        <v>112060</v>
      </c>
      <c r="C6">
        <v>112067</v>
      </c>
      <c r="D6">
        <v>112071</v>
      </c>
      <c r="E6">
        <v>112073</v>
      </c>
      <c r="F6">
        <v>112083</v>
      </c>
      <c r="G6">
        <v>112090</v>
      </c>
      <c r="H6">
        <v>112098</v>
      </c>
      <c r="I6">
        <v>112112</v>
      </c>
      <c r="J6">
        <v>112114</v>
      </c>
      <c r="K6">
        <v>112122</v>
      </c>
      <c r="L6" s="16">
        <v>112125</v>
      </c>
      <c r="M6">
        <v>112126</v>
      </c>
      <c r="N6">
        <v>112142</v>
      </c>
      <c r="O6">
        <v>112163</v>
      </c>
      <c r="P6">
        <v>112176</v>
      </c>
      <c r="Q6">
        <v>112194</v>
      </c>
      <c r="R6">
        <v>112206</v>
      </c>
      <c r="S6">
        <v>112224</v>
      </c>
      <c r="T6">
        <v>112235</v>
      </c>
      <c r="U6">
        <v>112239</v>
      </c>
      <c r="V6">
        <v>112253</v>
      </c>
      <c r="W6">
        <v>112260</v>
      </c>
      <c r="X6">
        <v>112263</v>
      </c>
      <c r="Y6">
        <v>112280</v>
      </c>
      <c r="Z6">
        <v>112297</v>
      </c>
      <c r="AA6">
        <v>112315</v>
      </c>
      <c r="AB6">
        <v>112340</v>
      </c>
      <c r="AC6">
        <v>112348</v>
      </c>
      <c r="AD6">
        <v>112360</v>
      </c>
      <c r="AE6">
        <v>112388</v>
      </c>
      <c r="AF6">
        <v>112396</v>
      </c>
      <c r="AG6">
        <v>112399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3.1049999999999995</v>
      </c>
      <c r="C8" s="11">
        <f t="shared" ref="C8:AG8" si="2">C4*(1+$A$9)</f>
        <v>7.2449999999999992</v>
      </c>
      <c r="D8" s="11">
        <f t="shared" si="2"/>
        <v>4.1399999999999997</v>
      </c>
      <c r="E8" s="11">
        <f t="shared" si="2"/>
        <v>2.0699999999999998</v>
      </c>
      <c r="F8" s="11">
        <f t="shared" si="2"/>
        <v>10.35</v>
      </c>
      <c r="G8" s="11">
        <f t="shared" si="2"/>
        <v>7.2449999999999992</v>
      </c>
      <c r="H8" s="11">
        <f t="shared" si="2"/>
        <v>8.2799999999999994</v>
      </c>
      <c r="I8" s="11">
        <f t="shared" si="2"/>
        <v>14.489999999999998</v>
      </c>
      <c r="J8" s="11">
        <f t="shared" si="2"/>
        <v>2.0699999999999998</v>
      </c>
      <c r="K8" s="11">
        <f t="shared" si="2"/>
        <v>8.2799999999999994</v>
      </c>
      <c r="L8" s="11">
        <f t="shared" si="2"/>
        <v>3.1049999999999995</v>
      </c>
      <c r="M8" s="11">
        <f t="shared" si="2"/>
        <v>1.0349999999999999</v>
      </c>
      <c r="N8" s="11">
        <f t="shared" si="2"/>
        <v>16.559999999999999</v>
      </c>
      <c r="O8" s="11">
        <f t="shared" si="2"/>
        <v>21.734999999999999</v>
      </c>
      <c r="P8" s="11">
        <f t="shared" si="2"/>
        <v>13.454999999999998</v>
      </c>
      <c r="Q8" s="11">
        <f t="shared" si="2"/>
        <v>18.63</v>
      </c>
      <c r="R8" s="11">
        <f t="shared" si="2"/>
        <v>12.419999999999998</v>
      </c>
      <c r="S8" s="11">
        <f t="shared" si="2"/>
        <v>18.63</v>
      </c>
      <c r="T8" s="11">
        <f t="shared" si="2"/>
        <v>11.385</v>
      </c>
      <c r="U8" s="11">
        <f t="shared" si="2"/>
        <v>4.1399999999999997</v>
      </c>
      <c r="V8" s="11">
        <f t="shared" si="2"/>
        <v>14.489999999999998</v>
      </c>
      <c r="W8" s="11">
        <f t="shared" si="2"/>
        <v>7.2449999999999992</v>
      </c>
      <c r="X8" s="11">
        <f t="shared" si="2"/>
        <v>3.1049999999999995</v>
      </c>
      <c r="Y8" s="11">
        <f t="shared" si="2"/>
        <v>17.594999999999999</v>
      </c>
      <c r="Z8" s="11">
        <f t="shared" si="2"/>
        <v>17.594999999999999</v>
      </c>
      <c r="AA8" s="11">
        <f t="shared" si="2"/>
        <v>18.63</v>
      </c>
      <c r="AB8" s="11">
        <f t="shared" si="2"/>
        <v>25.874999999999996</v>
      </c>
      <c r="AC8" s="11">
        <f t="shared" si="2"/>
        <v>8.2799999999999994</v>
      </c>
      <c r="AD8" s="11">
        <f t="shared" si="2"/>
        <v>12.419999999999998</v>
      </c>
      <c r="AE8" s="11">
        <f t="shared" si="2"/>
        <v>28.979999999999997</v>
      </c>
      <c r="AF8" s="11">
        <f t="shared" si="2"/>
        <v>8.2799999999999994</v>
      </c>
      <c r="AG8" s="11">
        <f t="shared" si="2"/>
        <v>3.1049999999999995</v>
      </c>
      <c r="AI8" s="15">
        <f>SUM(C8:AG8)</f>
        <v>350.86499999999995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1.08</v>
      </c>
      <c r="C3" s="11">
        <v>1.6</v>
      </c>
      <c r="D3" s="11">
        <v>8.74</v>
      </c>
      <c r="E3" s="11">
        <v>7.47</v>
      </c>
      <c r="F3" s="11">
        <v>7.34</v>
      </c>
      <c r="G3" s="11">
        <v>7.45</v>
      </c>
      <c r="H3" s="11">
        <v>3.94</v>
      </c>
      <c r="I3" s="11">
        <v>7.24</v>
      </c>
      <c r="J3" s="11">
        <v>7.05</v>
      </c>
      <c r="K3" s="11">
        <v>8.48</v>
      </c>
      <c r="L3" s="11">
        <v>7.53</v>
      </c>
      <c r="M3" s="11">
        <v>2.2200000000000002</v>
      </c>
      <c r="N3" s="11">
        <v>7.21</v>
      </c>
      <c r="O3" s="11">
        <v>0.84199999999999997</v>
      </c>
      <c r="P3" s="11">
        <v>9.3699999999999992</v>
      </c>
      <c r="Q3" s="11">
        <v>7.76</v>
      </c>
      <c r="R3" s="11">
        <v>9.2799999999999994</v>
      </c>
      <c r="S3" s="11">
        <v>2.41</v>
      </c>
      <c r="T3" s="11">
        <v>9.76</v>
      </c>
      <c r="U3" s="11">
        <v>7.74</v>
      </c>
      <c r="V3" s="11">
        <v>6.9</v>
      </c>
      <c r="W3" s="11">
        <v>8.02</v>
      </c>
      <c r="X3" s="11">
        <v>5.37</v>
      </c>
      <c r="Y3" s="11">
        <v>3.53</v>
      </c>
      <c r="Z3" s="11">
        <v>3.9</v>
      </c>
      <c r="AA3" s="11">
        <v>9.18</v>
      </c>
      <c r="AB3" s="11">
        <v>5.74</v>
      </c>
      <c r="AC3" s="11">
        <v>9.0299999999999994</v>
      </c>
      <c r="AD3" s="11">
        <v>9.4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3</v>
      </c>
      <c r="C4" s="22">
        <v>4</v>
      </c>
      <c r="D4" s="22">
        <v>20</v>
      </c>
      <c r="E4" s="22">
        <v>19</v>
      </c>
      <c r="F4" s="22">
        <v>33</v>
      </c>
      <c r="G4" s="22">
        <v>37</v>
      </c>
      <c r="H4" s="22">
        <v>11</v>
      </c>
      <c r="I4" s="22">
        <v>24</v>
      </c>
      <c r="J4" s="22">
        <v>14</v>
      </c>
      <c r="K4" s="22">
        <v>34</v>
      </c>
      <c r="L4" s="22">
        <v>12</v>
      </c>
      <c r="M4" s="22">
        <v>6</v>
      </c>
      <c r="N4" s="22">
        <v>10</v>
      </c>
      <c r="O4" s="22">
        <v>1</v>
      </c>
      <c r="P4" s="22">
        <v>19</v>
      </c>
      <c r="Q4" s="22">
        <v>41</v>
      </c>
      <c r="R4" s="22">
        <v>18</v>
      </c>
      <c r="S4" s="22">
        <v>8</v>
      </c>
      <c r="T4" s="22">
        <v>27</v>
      </c>
      <c r="U4" s="22">
        <v>23</v>
      </c>
      <c r="V4" s="22">
        <v>13</v>
      </c>
      <c r="W4" s="22">
        <v>30</v>
      </c>
      <c r="X4" s="22">
        <v>16</v>
      </c>
      <c r="Y4" s="22">
        <v>8</v>
      </c>
      <c r="Z4" s="22">
        <v>13</v>
      </c>
      <c r="AA4" s="22">
        <v>13</v>
      </c>
      <c r="AB4" s="22">
        <v>7</v>
      </c>
      <c r="AC4" s="4">
        <v>8</v>
      </c>
      <c r="AD4" s="4">
        <v>41</v>
      </c>
      <c r="AF4" s="22"/>
      <c r="AG4" s="22"/>
      <c r="AI4" s="15">
        <f>SUM(C4:AG4)</f>
        <v>510</v>
      </c>
      <c r="AJ4" s="6">
        <f>AVERAGE(C4:AG4)</f>
        <v>18.214285714285715</v>
      </c>
      <c r="AK4" s="17"/>
    </row>
    <row r="5" spans="1:40" x14ac:dyDescent="0.25">
      <c r="A5" s="2" t="s">
        <v>12</v>
      </c>
      <c r="B5" s="16">
        <f t="shared" ref="B5:AG5" si="0">$A6+B6</f>
        <v>158948</v>
      </c>
      <c r="C5" s="16">
        <f t="shared" si="0"/>
        <v>158952</v>
      </c>
      <c r="D5" s="16">
        <f t="shared" si="0"/>
        <v>158972</v>
      </c>
      <c r="E5" s="16">
        <f t="shared" si="0"/>
        <v>158991</v>
      </c>
      <c r="F5" s="16">
        <f t="shared" si="0"/>
        <v>159024</v>
      </c>
      <c r="G5" s="16">
        <f t="shared" si="0"/>
        <v>159061</v>
      </c>
      <c r="H5" s="16">
        <f t="shared" si="0"/>
        <v>159072</v>
      </c>
      <c r="I5" s="16">
        <f t="shared" si="0"/>
        <v>159096</v>
      </c>
      <c r="J5" s="16">
        <f t="shared" si="0"/>
        <v>159110</v>
      </c>
      <c r="K5" s="16">
        <f t="shared" si="0"/>
        <v>159144</v>
      </c>
      <c r="L5" s="16">
        <f t="shared" si="0"/>
        <v>159156</v>
      </c>
      <c r="M5" s="16">
        <f t="shared" si="0"/>
        <v>159162</v>
      </c>
      <c r="N5" s="16">
        <f t="shared" si="0"/>
        <v>159172</v>
      </c>
      <c r="O5" s="16">
        <f t="shared" si="0"/>
        <v>159173</v>
      </c>
      <c r="P5" s="16">
        <f t="shared" si="0"/>
        <v>159192</v>
      </c>
      <c r="Q5" s="16">
        <f t="shared" si="0"/>
        <v>159233</v>
      </c>
      <c r="R5" s="16">
        <f t="shared" si="0"/>
        <v>159251</v>
      </c>
      <c r="S5" s="16">
        <f t="shared" si="0"/>
        <v>159259</v>
      </c>
      <c r="T5" s="16">
        <f t="shared" si="0"/>
        <v>159286</v>
      </c>
      <c r="U5" s="16">
        <f t="shared" si="0"/>
        <v>159309</v>
      </c>
      <c r="V5" s="16">
        <f t="shared" si="0"/>
        <v>159322</v>
      </c>
      <c r="W5" s="16">
        <f t="shared" si="0"/>
        <v>159352</v>
      </c>
      <c r="X5" s="16">
        <f t="shared" si="0"/>
        <v>159368</v>
      </c>
      <c r="Y5" s="16">
        <f t="shared" si="0"/>
        <v>159376</v>
      </c>
      <c r="Z5" s="16">
        <f t="shared" si="0"/>
        <v>159389</v>
      </c>
      <c r="AA5" s="16">
        <f t="shared" si="0"/>
        <v>159402</v>
      </c>
      <c r="AB5" s="16">
        <f t="shared" si="0"/>
        <v>159409</v>
      </c>
      <c r="AC5" s="16">
        <f t="shared" si="0"/>
        <v>159417</v>
      </c>
      <c r="AD5" s="16">
        <f t="shared" si="0"/>
        <v>159458</v>
      </c>
      <c r="AE5" s="16">
        <f t="shared" si="0"/>
        <v>46549</v>
      </c>
      <c r="AF5" s="16">
        <f t="shared" si="0"/>
        <v>46549</v>
      </c>
      <c r="AG5" s="16">
        <f t="shared" si="0"/>
        <v>46549</v>
      </c>
      <c r="AI5" s="16">
        <f>MAX(C5:AG5)-B5</f>
        <v>510</v>
      </c>
    </row>
    <row r="6" spans="1:40" s="15" customFormat="1" x14ac:dyDescent="0.25">
      <c r="A6" s="2">
        <v>46549</v>
      </c>
      <c r="B6">
        <v>112399</v>
      </c>
      <c r="C6">
        <v>112403</v>
      </c>
      <c r="D6">
        <v>112423</v>
      </c>
      <c r="E6">
        <v>112442</v>
      </c>
      <c r="F6">
        <v>112475</v>
      </c>
      <c r="G6">
        <v>112512</v>
      </c>
      <c r="H6">
        <v>112523</v>
      </c>
      <c r="I6">
        <v>112547</v>
      </c>
      <c r="J6">
        <v>112561</v>
      </c>
      <c r="K6">
        <v>112595</v>
      </c>
      <c r="L6" s="16">
        <v>112607</v>
      </c>
      <c r="M6">
        <v>112613</v>
      </c>
      <c r="N6">
        <v>112623</v>
      </c>
      <c r="O6">
        <v>112624</v>
      </c>
      <c r="P6">
        <v>112643</v>
      </c>
      <c r="Q6">
        <v>112684</v>
      </c>
      <c r="R6">
        <v>112702</v>
      </c>
      <c r="S6">
        <v>112710</v>
      </c>
      <c r="T6">
        <v>112737</v>
      </c>
      <c r="U6">
        <v>112760</v>
      </c>
      <c r="V6">
        <v>112773</v>
      </c>
      <c r="W6">
        <v>112803</v>
      </c>
      <c r="X6">
        <v>112819</v>
      </c>
      <c r="Y6">
        <v>112827</v>
      </c>
      <c r="Z6">
        <v>112840</v>
      </c>
      <c r="AA6">
        <v>112853</v>
      </c>
      <c r="AB6">
        <v>112860</v>
      </c>
      <c r="AC6">
        <v>112868</v>
      </c>
      <c r="AD6">
        <v>112909</v>
      </c>
      <c r="AE6"/>
      <c r="AF6"/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3.1049999999999995</v>
      </c>
      <c r="C8" s="11">
        <f t="shared" ref="C8:AG8" si="2">C4*(1+$A$9)</f>
        <v>4.1399999999999997</v>
      </c>
      <c r="D8" s="11">
        <f t="shared" si="2"/>
        <v>20.7</v>
      </c>
      <c r="E8" s="11">
        <f t="shared" si="2"/>
        <v>19.664999999999999</v>
      </c>
      <c r="F8" s="11">
        <f t="shared" si="2"/>
        <v>34.154999999999994</v>
      </c>
      <c r="G8" s="11">
        <f t="shared" si="2"/>
        <v>38.294999999999995</v>
      </c>
      <c r="H8" s="11">
        <f t="shared" si="2"/>
        <v>11.385</v>
      </c>
      <c r="I8" s="11">
        <f t="shared" si="2"/>
        <v>24.839999999999996</v>
      </c>
      <c r="J8" s="11">
        <f t="shared" si="2"/>
        <v>14.489999999999998</v>
      </c>
      <c r="K8" s="11">
        <f t="shared" si="2"/>
        <v>35.19</v>
      </c>
      <c r="L8" s="11">
        <f t="shared" si="2"/>
        <v>12.419999999999998</v>
      </c>
      <c r="M8" s="11">
        <f t="shared" si="2"/>
        <v>6.2099999999999991</v>
      </c>
      <c r="N8" s="11">
        <f t="shared" si="2"/>
        <v>10.35</v>
      </c>
      <c r="O8" s="11">
        <f t="shared" si="2"/>
        <v>1.0349999999999999</v>
      </c>
      <c r="P8" s="11">
        <f t="shared" si="2"/>
        <v>19.664999999999999</v>
      </c>
      <c r="Q8" s="11">
        <f t="shared" si="2"/>
        <v>42.434999999999995</v>
      </c>
      <c r="R8" s="11">
        <f t="shared" si="2"/>
        <v>18.63</v>
      </c>
      <c r="S8" s="11">
        <f t="shared" si="2"/>
        <v>8.2799999999999994</v>
      </c>
      <c r="T8" s="11">
        <f t="shared" si="2"/>
        <v>27.944999999999997</v>
      </c>
      <c r="U8" s="11">
        <f t="shared" si="2"/>
        <v>23.805</v>
      </c>
      <c r="V8" s="11">
        <f t="shared" si="2"/>
        <v>13.454999999999998</v>
      </c>
      <c r="W8" s="11">
        <f t="shared" si="2"/>
        <v>31.049999999999997</v>
      </c>
      <c r="X8" s="11">
        <f t="shared" si="2"/>
        <v>16.559999999999999</v>
      </c>
      <c r="Y8" s="11">
        <f t="shared" si="2"/>
        <v>8.2799999999999994</v>
      </c>
      <c r="Z8" s="11">
        <f t="shared" si="2"/>
        <v>13.454999999999998</v>
      </c>
      <c r="AA8" s="11">
        <f t="shared" si="2"/>
        <v>13.454999999999998</v>
      </c>
      <c r="AB8" s="11">
        <f t="shared" si="2"/>
        <v>7.2449999999999992</v>
      </c>
      <c r="AC8" s="11">
        <f t="shared" si="2"/>
        <v>8.2799999999999994</v>
      </c>
      <c r="AD8" s="11">
        <f t="shared" si="2"/>
        <v>42.434999999999995</v>
      </c>
      <c r="AE8" s="11">
        <f t="shared" si="2"/>
        <v>0</v>
      </c>
      <c r="AF8" s="11">
        <f t="shared" si="2"/>
        <v>0</v>
      </c>
      <c r="AG8" s="11">
        <f t="shared" si="2"/>
        <v>0</v>
      </c>
      <c r="AI8" s="15">
        <f>SUM(C8:AG8)</f>
        <v>527.8499999999998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5.032</v>
      </c>
      <c r="C3" s="11">
        <v>5.4720000000000004</v>
      </c>
      <c r="D3" s="11">
        <v>5.9749999999999996</v>
      </c>
      <c r="E3" s="11">
        <v>3.6819999999999999</v>
      </c>
      <c r="F3" s="11">
        <v>6.3339999999999996</v>
      </c>
      <c r="G3" s="11">
        <v>4.4459999999999997</v>
      </c>
      <c r="H3" s="11">
        <v>7.1429999999999998</v>
      </c>
      <c r="I3" s="11">
        <v>6.2850000000000001</v>
      </c>
      <c r="J3" s="11">
        <v>6.3209999999999997</v>
      </c>
      <c r="K3" s="11">
        <v>6.2119999999999997</v>
      </c>
      <c r="L3" s="11">
        <v>5.7779999999999996</v>
      </c>
      <c r="M3" s="11">
        <v>5.7409999999999997</v>
      </c>
      <c r="N3" s="11">
        <v>5.4870000000000001</v>
      </c>
      <c r="O3" s="11">
        <v>5.9029999999999996</v>
      </c>
      <c r="P3" s="11">
        <v>3.9209999999999998</v>
      </c>
      <c r="Q3" s="11">
        <v>5.6689999999999996</v>
      </c>
      <c r="R3" s="11">
        <v>5.0629999999999997</v>
      </c>
      <c r="S3" s="11">
        <v>5.1790000000000003</v>
      </c>
      <c r="T3" s="11">
        <v>6.1669999999999998</v>
      </c>
      <c r="U3" s="11">
        <v>1.429</v>
      </c>
      <c r="V3" s="11">
        <v>1.6279999999999999</v>
      </c>
      <c r="W3" s="11">
        <v>3.6640000000000001</v>
      </c>
      <c r="X3" s="11">
        <v>4.976</v>
      </c>
      <c r="Y3" s="11">
        <v>4.7969999999999997</v>
      </c>
      <c r="Z3" s="11">
        <v>5.2320000000000002</v>
      </c>
      <c r="AA3" s="11">
        <v>0.99</v>
      </c>
      <c r="AB3" s="11"/>
      <c r="AC3" s="11">
        <v>0.98</v>
      </c>
      <c r="AD3" s="11">
        <v>2.161</v>
      </c>
      <c r="AE3" s="11">
        <v>6.2779999999999996</v>
      </c>
      <c r="AF3" s="11">
        <v>5.532</v>
      </c>
      <c r="AG3" s="11">
        <v>5.6669999999999998</v>
      </c>
      <c r="AH3" s="11"/>
      <c r="AI3" s="11"/>
      <c r="AM3" s="5"/>
    </row>
    <row r="4" spans="1:40" s="4" customFormat="1" x14ac:dyDescent="0.25">
      <c r="A4" s="3" t="s">
        <v>7</v>
      </c>
      <c r="B4" s="22">
        <v>6.8</v>
      </c>
      <c r="C4" s="22">
        <v>23.3</v>
      </c>
      <c r="D4" s="22">
        <v>25.4</v>
      </c>
      <c r="E4" s="22">
        <v>10.9</v>
      </c>
      <c r="F4" s="22">
        <v>24.9</v>
      </c>
      <c r="G4" s="22">
        <v>11.5</v>
      </c>
      <c r="H4" s="22">
        <v>18.7</v>
      </c>
      <c r="I4" s="22">
        <v>24.3</v>
      </c>
      <c r="J4" s="22">
        <v>24.2</v>
      </c>
      <c r="K4" s="22">
        <v>22.3</v>
      </c>
      <c r="L4" s="22">
        <v>22.9</v>
      </c>
      <c r="M4" s="22">
        <v>22.6</v>
      </c>
      <c r="N4" s="22">
        <v>21.5</v>
      </c>
      <c r="O4" s="22">
        <v>13.8</v>
      </c>
      <c r="P4" s="22">
        <v>6.9</v>
      </c>
      <c r="Q4" s="22">
        <v>18.3</v>
      </c>
      <c r="R4" s="22">
        <v>20.2</v>
      </c>
      <c r="S4" s="22">
        <v>21.1</v>
      </c>
      <c r="T4" s="22">
        <v>18.399999999999999</v>
      </c>
      <c r="U4" s="22">
        <v>4.8</v>
      </c>
      <c r="V4" s="22">
        <v>5.5</v>
      </c>
      <c r="W4" s="22">
        <v>10.8</v>
      </c>
      <c r="X4" s="22">
        <v>13.4</v>
      </c>
      <c r="Y4" s="22">
        <v>18.5</v>
      </c>
      <c r="Z4" s="22">
        <v>15.6</v>
      </c>
      <c r="AA4" s="22">
        <v>2.1</v>
      </c>
      <c r="AB4" s="22">
        <f>AB5-AA5</f>
        <v>1</v>
      </c>
      <c r="AC4" s="22">
        <v>3</v>
      </c>
      <c r="AD4" s="22">
        <v>4</v>
      </c>
      <c r="AE4" s="22">
        <v>14.6</v>
      </c>
      <c r="AF4" s="22">
        <v>21.8</v>
      </c>
      <c r="AG4" s="22">
        <v>22</v>
      </c>
      <c r="AI4" s="4">
        <f>SUM(C4:AG4)</f>
        <v>488.30000000000007</v>
      </c>
      <c r="AJ4" s="6">
        <f>AVERAGE(C4:AG4)</f>
        <v>15.751612903225809</v>
      </c>
      <c r="AK4" s="17"/>
    </row>
    <row r="5" spans="1:40" x14ac:dyDescent="0.25">
      <c r="A5" s="2" t="s">
        <v>12</v>
      </c>
      <c r="B5" s="16">
        <v>13500</v>
      </c>
      <c r="C5">
        <v>13524</v>
      </c>
      <c r="D5">
        <v>13549</v>
      </c>
      <c r="E5" s="16">
        <v>13560</v>
      </c>
      <c r="F5" s="16">
        <v>13585</v>
      </c>
      <c r="G5" s="16">
        <v>13596</v>
      </c>
      <c r="H5" s="16">
        <v>13615</v>
      </c>
      <c r="I5" s="16">
        <v>13640</v>
      </c>
      <c r="J5" s="16">
        <v>13664</v>
      </c>
      <c r="K5" s="16">
        <v>13686</v>
      </c>
      <c r="L5" s="16">
        <v>13709</v>
      </c>
      <c r="M5" s="16">
        <v>13732</v>
      </c>
      <c r="N5" s="16">
        <v>13753</v>
      </c>
      <c r="O5" s="16">
        <v>13767</v>
      </c>
      <c r="P5" s="16">
        <v>13774</v>
      </c>
      <c r="Q5" s="16">
        <v>13793</v>
      </c>
      <c r="R5" s="16">
        <v>13813</v>
      </c>
      <c r="S5" s="16">
        <v>13834</v>
      </c>
      <c r="T5" s="16">
        <v>13852</v>
      </c>
      <c r="U5" s="16">
        <v>13857</v>
      </c>
      <c r="V5" s="16">
        <v>13863</v>
      </c>
      <c r="W5" s="16">
        <v>13874</v>
      </c>
      <c r="X5" s="16">
        <v>13887</v>
      </c>
      <c r="Y5" s="16">
        <v>13906</v>
      </c>
      <c r="Z5" s="16">
        <v>13921</v>
      </c>
      <c r="AA5" s="16">
        <v>13923</v>
      </c>
      <c r="AB5" s="16">
        <f>AC5-AC4</f>
        <v>13924</v>
      </c>
      <c r="AC5" s="16">
        <v>13927</v>
      </c>
      <c r="AD5" s="16">
        <v>13931</v>
      </c>
      <c r="AE5" s="16">
        <v>13946</v>
      </c>
      <c r="AF5" s="16">
        <v>13967</v>
      </c>
      <c r="AG5" s="16">
        <v>13990</v>
      </c>
      <c r="AI5">
        <f>MAX(C5:AG5)-B5</f>
        <v>490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72" priority="1" stopIfTrue="1" operator="greaterThan">
      <formula>17</formula>
    </cfRule>
    <cfRule type="cellIs" dxfId="3271" priority="2" stopIfTrue="1" operator="between">
      <formula>10</formula>
      <formula>15</formula>
    </cfRule>
    <cfRule type="cellIs" dxfId="3270" priority="3" stopIfTrue="1" operator="between">
      <formula>15</formula>
      <formula>17</formula>
    </cfRule>
  </conditionalFormatting>
  <conditionalFormatting sqref="B4:AG4">
    <cfRule type="cellIs" dxfId="3269" priority="4" stopIfTrue="1" operator="greaterThan">
      <formula>50</formula>
    </cfRule>
    <cfRule type="cellIs" dxfId="3268" priority="5" stopIfTrue="1" operator="between">
      <formula>25</formula>
      <formula>35</formula>
    </cfRule>
    <cfRule type="cellIs" dxfId="3267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9.4</v>
      </c>
      <c r="C3" s="11">
        <v>11.5</v>
      </c>
      <c r="D3" s="11">
        <v>9.9600000000000009</v>
      </c>
      <c r="E3" s="11">
        <v>8.48</v>
      </c>
      <c r="F3" s="11">
        <v>8.4</v>
      </c>
      <c r="G3" s="11">
        <v>8.31</v>
      </c>
      <c r="H3" s="11">
        <v>8.25</v>
      </c>
      <c r="I3" s="11">
        <v>8.2200000000000006</v>
      </c>
      <c r="J3" s="11">
        <v>8.3000000000000007</v>
      </c>
      <c r="K3" s="11">
        <v>9.57</v>
      </c>
      <c r="L3" s="11">
        <v>11.3</v>
      </c>
      <c r="M3" s="11">
        <v>11.1</v>
      </c>
      <c r="N3" s="11">
        <v>4.7699999999999996</v>
      </c>
      <c r="O3" s="11">
        <v>11.5</v>
      </c>
      <c r="P3" s="11">
        <v>11</v>
      </c>
      <c r="Q3" s="11">
        <v>1.58</v>
      </c>
      <c r="R3" s="11">
        <v>3.79</v>
      </c>
      <c r="S3" s="11">
        <v>7.19</v>
      </c>
      <c r="T3" s="11">
        <v>9.0299999999999994</v>
      </c>
      <c r="U3" s="11">
        <v>8.77</v>
      </c>
      <c r="V3" s="11">
        <v>8.52</v>
      </c>
      <c r="W3" s="11">
        <v>8.26</v>
      </c>
      <c r="X3" s="11">
        <v>12.2</v>
      </c>
      <c r="Y3" s="11">
        <v>11.3</v>
      </c>
      <c r="Z3" s="11">
        <v>11.1</v>
      </c>
      <c r="AA3" s="11">
        <v>9.1999999999999993</v>
      </c>
      <c r="AB3" s="11">
        <v>7.74</v>
      </c>
      <c r="AC3" s="11">
        <v>13.6</v>
      </c>
      <c r="AD3" s="11">
        <v>12.6</v>
      </c>
      <c r="AE3" s="11">
        <v>3.79</v>
      </c>
      <c r="AF3" s="11">
        <v>9.3000000000000007</v>
      </c>
      <c r="AG3" s="11">
        <v>11.3</v>
      </c>
      <c r="AH3" s="11"/>
      <c r="AI3" s="11"/>
      <c r="AM3" s="5"/>
    </row>
    <row r="4" spans="1:40" s="4" customFormat="1" x14ac:dyDescent="0.25">
      <c r="A4" s="3" t="s">
        <v>7</v>
      </c>
      <c r="B4" s="4">
        <v>41</v>
      </c>
      <c r="C4" s="22">
        <v>17</v>
      </c>
      <c r="D4" s="22">
        <v>27</v>
      </c>
      <c r="E4" s="22">
        <v>53</v>
      </c>
      <c r="F4" s="22">
        <v>51</v>
      </c>
      <c r="G4" s="22">
        <v>53</v>
      </c>
      <c r="H4" s="22">
        <v>51</v>
      </c>
      <c r="I4" s="22">
        <v>52</v>
      </c>
      <c r="J4" s="22">
        <v>52</v>
      </c>
      <c r="K4" s="22">
        <v>45</v>
      </c>
      <c r="L4" s="22">
        <v>30</v>
      </c>
      <c r="M4" s="22">
        <v>33</v>
      </c>
      <c r="N4" s="22">
        <v>6</v>
      </c>
      <c r="O4" s="22">
        <v>37</v>
      </c>
      <c r="P4" s="22">
        <v>16</v>
      </c>
      <c r="Q4" s="22">
        <v>6</v>
      </c>
      <c r="R4" s="22">
        <v>9</v>
      </c>
      <c r="S4" s="22">
        <v>16</v>
      </c>
      <c r="T4" s="22">
        <v>58</v>
      </c>
      <c r="U4" s="22">
        <v>59</v>
      </c>
      <c r="V4" s="22">
        <v>54</v>
      </c>
      <c r="W4" s="22">
        <v>32</v>
      </c>
      <c r="X4" s="22">
        <v>35</v>
      </c>
      <c r="Y4" s="22">
        <v>26</v>
      </c>
      <c r="Z4" s="22">
        <v>37</v>
      </c>
      <c r="AA4" s="22">
        <v>22</v>
      </c>
      <c r="AB4" s="22">
        <v>10</v>
      </c>
      <c r="AC4" s="4">
        <v>28</v>
      </c>
      <c r="AD4" s="4">
        <v>24</v>
      </c>
      <c r="AE4" s="4">
        <v>5</v>
      </c>
      <c r="AF4" s="22">
        <v>58</v>
      </c>
      <c r="AG4" s="22">
        <v>51</v>
      </c>
      <c r="AI4" s="15">
        <f>SUM(C4:AG4)</f>
        <v>1053</v>
      </c>
      <c r="AJ4" s="6">
        <f>AVERAGE(C4:AG4)</f>
        <v>33.967741935483872</v>
      </c>
      <c r="AK4" s="17"/>
    </row>
    <row r="5" spans="1:40" x14ac:dyDescent="0.25">
      <c r="A5" s="2" t="s">
        <v>12</v>
      </c>
      <c r="B5" s="16">
        <f t="shared" ref="B5:AG5" si="0">$A6+B6</f>
        <v>159458</v>
      </c>
      <c r="C5" s="16">
        <f t="shared" si="0"/>
        <v>159475</v>
      </c>
      <c r="D5" s="16">
        <f t="shared" si="0"/>
        <v>159502</v>
      </c>
      <c r="E5" s="16">
        <f t="shared" si="0"/>
        <v>159555</v>
      </c>
      <c r="F5" s="16">
        <f t="shared" si="0"/>
        <v>159606</v>
      </c>
      <c r="G5" s="16">
        <f t="shared" si="0"/>
        <v>159659</v>
      </c>
      <c r="H5" s="16">
        <f t="shared" si="0"/>
        <v>159710</v>
      </c>
      <c r="I5" s="16">
        <f t="shared" si="0"/>
        <v>159762</v>
      </c>
      <c r="J5" s="16">
        <f t="shared" si="0"/>
        <v>159814</v>
      </c>
      <c r="K5" s="16">
        <f t="shared" si="0"/>
        <v>159859</v>
      </c>
      <c r="L5" s="16">
        <f t="shared" si="0"/>
        <v>159889</v>
      </c>
      <c r="M5" s="16">
        <f t="shared" si="0"/>
        <v>159922</v>
      </c>
      <c r="N5" s="16">
        <f t="shared" si="0"/>
        <v>159928</v>
      </c>
      <c r="O5" s="16">
        <f t="shared" si="0"/>
        <v>159965</v>
      </c>
      <c r="P5" s="16">
        <f t="shared" si="0"/>
        <v>159981</v>
      </c>
      <c r="Q5" s="16">
        <f t="shared" si="0"/>
        <v>159987</v>
      </c>
      <c r="R5" s="16">
        <f t="shared" si="0"/>
        <v>159996</v>
      </c>
      <c r="S5" s="16">
        <f t="shared" si="0"/>
        <v>160012</v>
      </c>
      <c r="T5" s="16">
        <f t="shared" si="0"/>
        <v>160070</v>
      </c>
      <c r="U5" s="16">
        <f t="shared" si="0"/>
        <v>160129</v>
      </c>
      <c r="V5" s="16">
        <f t="shared" si="0"/>
        <v>160183</v>
      </c>
      <c r="W5" s="16">
        <f t="shared" si="0"/>
        <v>160215</v>
      </c>
      <c r="X5" s="16">
        <f t="shared" si="0"/>
        <v>160250</v>
      </c>
      <c r="Y5" s="16">
        <f t="shared" si="0"/>
        <v>160276</v>
      </c>
      <c r="Z5" s="16">
        <f t="shared" si="0"/>
        <v>160313</v>
      </c>
      <c r="AA5" s="16">
        <f t="shared" si="0"/>
        <v>160335</v>
      </c>
      <c r="AB5" s="16">
        <f t="shared" si="0"/>
        <v>160345</v>
      </c>
      <c r="AC5" s="16">
        <f t="shared" si="0"/>
        <v>160373</v>
      </c>
      <c r="AD5" s="16">
        <f t="shared" si="0"/>
        <v>160397</v>
      </c>
      <c r="AE5" s="16">
        <f t="shared" si="0"/>
        <v>160402</v>
      </c>
      <c r="AF5" s="16">
        <f t="shared" si="0"/>
        <v>160460</v>
      </c>
      <c r="AG5" s="16">
        <f t="shared" si="0"/>
        <v>160511</v>
      </c>
      <c r="AI5" s="16">
        <f>MAX(C5:AG5)-B5</f>
        <v>1053</v>
      </c>
    </row>
    <row r="6" spans="1:40" s="15" customFormat="1" x14ac:dyDescent="0.25">
      <c r="A6" s="2">
        <v>46549</v>
      </c>
      <c r="B6">
        <v>112909</v>
      </c>
      <c r="C6">
        <v>112926</v>
      </c>
      <c r="D6">
        <v>112953</v>
      </c>
      <c r="E6">
        <v>113006</v>
      </c>
      <c r="F6">
        <v>113057</v>
      </c>
      <c r="G6">
        <v>113110</v>
      </c>
      <c r="H6">
        <v>113161</v>
      </c>
      <c r="I6">
        <v>113213</v>
      </c>
      <c r="J6">
        <v>113265</v>
      </c>
      <c r="K6">
        <v>113310</v>
      </c>
      <c r="L6" s="16">
        <v>113340</v>
      </c>
      <c r="M6">
        <v>113373</v>
      </c>
      <c r="N6">
        <v>113379</v>
      </c>
      <c r="O6">
        <v>113416</v>
      </c>
      <c r="P6">
        <v>113432</v>
      </c>
      <c r="Q6">
        <v>113438</v>
      </c>
      <c r="R6">
        <v>113447</v>
      </c>
      <c r="S6">
        <v>113463</v>
      </c>
      <c r="T6">
        <v>113521</v>
      </c>
      <c r="U6">
        <v>113580</v>
      </c>
      <c r="V6">
        <v>113634</v>
      </c>
      <c r="W6">
        <v>113666</v>
      </c>
      <c r="X6">
        <v>113701</v>
      </c>
      <c r="Y6">
        <v>113727</v>
      </c>
      <c r="Z6">
        <v>113764</v>
      </c>
      <c r="AA6">
        <v>113786</v>
      </c>
      <c r="AB6">
        <v>113796</v>
      </c>
      <c r="AC6">
        <v>113824</v>
      </c>
      <c r="AD6">
        <v>113848</v>
      </c>
      <c r="AE6">
        <v>113853</v>
      </c>
      <c r="AF6">
        <v>113911</v>
      </c>
      <c r="AG6">
        <v>113962</v>
      </c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42.434999999999995</v>
      </c>
      <c r="C8" s="11">
        <f t="shared" ref="C8:AG8" si="2">C4*(1+$A$9)</f>
        <v>17.594999999999999</v>
      </c>
      <c r="D8" s="11">
        <f t="shared" si="2"/>
        <v>27.944999999999997</v>
      </c>
      <c r="E8" s="11">
        <f t="shared" si="2"/>
        <v>54.854999999999997</v>
      </c>
      <c r="F8" s="11">
        <f t="shared" si="2"/>
        <v>52.784999999999997</v>
      </c>
      <c r="G8" s="11">
        <f t="shared" si="2"/>
        <v>54.854999999999997</v>
      </c>
      <c r="H8" s="11">
        <f t="shared" si="2"/>
        <v>52.784999999999997</v>
      </c>
      <c r="I8" s="11">
        <f t="shared" si="2"/>
        <v>53.819999999999993</v>
      </c>
      <c r="J8" s="11">
        <f t="shared" si="2"/>
        <v>53.819999999999993</v>
      </c>
      <c r="K8" s="11">
        <f t="shared" si="2"/>
        <v>46.574999999999996</v>
      </c>
      <c r="L8" s="11">
        <f t="shared" si="2"/>
        <v>31.049999999999997</v>
      </c>
      <c r="M8" s="11">
        <f t="shared" si="2"/>
        <v>34.154999999999994</v>
      </c>
      <c r="N8" s="11">
        <f t="shared" si="2"/>
        <v>6.2099999999999991</v>
      </c>
      <c r="O8" s="11">
        <f t="shared" si="2"/>
        <v>38.294999999999995</v>
      </c>
      <c r="P8" s="11">
        <f t="shared" si="2"/>
        <v>16.559999999999999</v>
      </c>
      <c r="Q8" s="11">
        <f t="shared" si="2"/>
        <v>6.2099999999999991</v>
      </c>
      <c r="R8" s="11">
        <f t="shared" si="2"/>
        <v>9.3149999999999995</v>
      </c>
      <c r="S8" s="11">
        <f t="shared" si="2"/>
        <v>16.559999999999999</v>
      </c>
      <c r="T8" s="11">
        <f t="shared" si="2"/>
        <v>60.029999999999994</v>
      </c>
      <c r="U8" s="11">
        <f t="shared" si="2"/>
        <v>61.064999999999998</v>
      </c>
      <c r="V8" s="11">
        <f t="shared" si="2"/>
        <v>55.889999999999993</v>
      </c>
      <c r="W8" s="11">
        <f t="shared" si="2"/>
        <v>33.119999999999997</v>
      </c>
      <c r="X8" s="11">
        <f t="shared" si="2"/>
        <v>36.224999999999994</v>
      </c>
      <c r="Y8" s="11">
        <f t="shared" si="2"/>
        <v>26.909999999999997</v>
      </c>
      <c r="Z8" s="11">
        <f t="shared" si="2"/>
        <v>38.294999999999995</v>
      </c>
      <c r="AA8" s="11">
        <f t="shared" si="2"/>
        <v>22.77</v>
      </c>
      <c r="AB8" s="11">
        <f t="shared" si="2"/>
        <v>10.35</v>
      </c>
      <c r="AC8" s="11">
        <f t="shared" si="2"/>
        <v>28.979999999999997</v>
      </c>
      <c r="AD8" s="11">
        <f t="shared" si="2"/>
        <v>24.839999999999996</v>
      </c>
      <c r="AE8" s="11">
        <f t="shared" si="2"/>
        <v>5.1749999999999998</v>
      </c>
      <c r="AF8" s="11">
        <f t="shared" si="2"/>
        <v>60.029999999999994</v>
      </c>
      <c r="AG8" s="11">
        <f t="shared" si="2"/>
        <v>52.784999999999997</v>
      </c>
      <c r="AI8" s="15">
        <f>SUM(C8:AG8)</f>
        <v>1089.855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tabSelected="1" workbookViewId="0"/>
  </sheetViews>
  <sheetFormatPr baseColWidth="10" defaultRowHeight="13.2" x14ac:dyDescent="0.25"/>
  <cols>
    <col min="1" max="1" width="19.33203125" style="2" customWidth="1"/>
    <col min="2" max="2" width="6.88671875" style="2" customWidth="1"/>
    <col min="3" max="33" width="6.88671875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11.3</v>
      </c>
      <c r="C3" s="11">
        <v>12.8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51</v>
      </c>
      <c r="C4" s="22">
        <v>52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F4" s="22"/>
      <c r="AG4" s="22"/>
      <c r="AI4" s="15">
        <f>SUM(C4:AG4)</f>
        <v>52</v>
      </c>
      <c r="AJ4" s="6">
        <f>AVERAGE(C4:AG4)</f>
        <v>52</v>
      </c>
      <c r="AK4" s="17"/>
    </row>
    <row r="5" spans="1:40" x14ac:dyDescent="0.25">
      <c r="A5" s="2" t="s">
        <v>12</v>
      </c>
      <c r="B5" s="16">
        <f t="shared" ref="B5:AG5" si="0">$A6+B6</f>
        <v>160511</v>
      </c>
      <c r="C5" s="16">
        <f t="shared" si="0"/>
        <v>160563</v>
      </c>
      <c r="D5" s="16">
        <f t="shared" si="0"/>
        <v>46549</v>
      </c>
      <c r="E5" s="16">
        <f t="shared" si="0"/>
        <v>46549</v>
      </c>
      <c r="F5" s="16">
        <f t="shared" si="0"/>
        <v>46549</v>
      </c>
      <c r="G5" s="16">
        <f t="shared" si="0"/>
        <v>46549</v>
      </c>
      <c r="H5" s="16">
        <f t="shared" si="0"/>
        <v>46549</v>
      </c>
      <c r="I5" s="16">
        <f t="shared" si="0"/>
        <v>46549</v>
      </c>
      <c r="J5" s="16">
        <f t="shared" si="0"/>
        <v>46549</v>
      </c>
      <c r="K5" s="16">
        <f t="shared" si="0"/>
        <v>46549</v>
      </c>
      <c r="L5" s="16">
        <f t="shared" si="0"/>
        <v>46549</v>
      </c>
      <c r="M5" s="16">
        <f t="shared" si="0"/>
        <v>46549</v>
      </c>
      <c r="N5" s="16">
        <f t="shared" si="0"/>
        <v>46549</v>
      </c>
      <c r="O5" s="16">
        <f t="shared" si="0"/>
        <v>46549</v>
      </c>
      <c r="P5" s="16">
        <f t="shared" si="0"/>
        <v>46549</v>
      </c>
      <c r="Q5" s="16">
        <f t="shared" si="0"/>
        <v>46549</v>
      </c>
      <c r="R5" s="16">
        <f t="shared" si="0"/>
        <v>46549</v>
      </c>
      <c r="S5" s="16">
        <f t="shared" si="0"/>
        <v>46549</v>
      </c>
      <c r="T5" s="16">
        <f t="shared" si="0"/>
        <v>46549</v>
      </c>
      <c r="U5" s="16">
        <f t="shared" si="0"/>
        <v>46549</v>
      </c>
      <c r="V5" s="16">
        <f t="shared" si="0"/>
        <v>46549</v>
      </c>
      <c r="W5" s="16">
        <f t="shared" si="0"/>
        <v>46549</v>
      </c>
      <c r="X5" s="16">
        <f t="shared" si="0"/>
        <v>46549</v>
      </c>
      <c r="Y5" s="16">
        <f t="shared" si="0"/>
        <v>46549</v>
      </c>
      <c r="Z5" s="16">
        <f t="shared" si="0"/>
        <v>46549</v>
      </c>
      <c r="AA5" s="16">
        <f t="shared" si="0"/>
        <v>46549</v>
      </c>
      <c r="AB5" s="16">
        <f t="shared" si="0"/>
        <v>46549</v>
      </c>
      <c r="AC5" s="16">
        <f t="shared" si="0"/>
        <v>46549</v>
      </c>
      <c r="AD5" s="16">
        <f t="shared" si="0"/>
        <v>46549</v>
      </c>
      <c r="AE5" s="16">
        <f t="shared" si="0"/>
        <v>46549</v>
      </c>
      <c r="AF5" s="16">
        <f t="shared" si="0"/>
        <v>46549</v>
      </c>
      <c r="AG5" s="16">
        <f t="shared" si="0"/>
        <v>46549</v>
      </c>
      <c r="AI5" s="16">
        <f>MAX(C5:AG5)-B5</f>
        <v>52</v>
      </c>
    </row>
    <row r="6" spans="1:40" s="15" customFormat="1" x14ac:dyDescent="0.25">
      <c r="A6" s="2">
        <v>46549</v>
      </c>
      <c r="B6">
        <v>113962</v>
      </c>
      <c r="C6">
        <v>114014</v>
      </c>
      <c r="D6"/>
      <c r="E6"/>
      <c r="F6"/>
      <c r="G6"/>
      <c r="H6"/>
      <c r="I6"/>
      <c r="J6"/>
      <c r="K6"/>
      <c r="L6" s="1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1:40" x14ac:dyDescent="0.25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52.784999999999997</v>
      </c>
      <c r="C8" s="11">
        <f t="shared" ref="B8:AG8" si="2">C4*(1+$A$9)</f>
        <v>53.819999999999993</v>
      </c>
      <c r="D8" s="11">
        <f t="shared" si="2"/>
        <v>0</v>
      </c>
      <c r="E8" s="11">
        <f t="shared" si="2"/>
        <v>0</v>
      </c>
      <c r="F8" s="11">
        <f t="shared" si="2"/>
        <v>0</v>
      </c>
      <c r="G8" s="11">
        <f t="shared" si="2"/>
        <v>0</v>
      </c>
      <c r="H8" s="11">
        <f t="shared" si="2"/>
        <v>0</v>
      </c>
      <c r="I8" s="11">
        <f t="shared" si="2"/>
        <v>0</v>
      </c>
      <c r="J8" s="11">
        <f t="shared" si="2"/>
        <v>0</v>
      </c>
      <c r="K8" s="11">
        <f t="shared" si="2"/>
        <v>0</v>
      </c>
      <c r="L8" s="11">
        <f t="shared" si="2"/>
        <v>0</v>
      </c>
      <c r="M8" s="11">
        <f t="shared" si="2"/>
        <v>0</v>
      </c>
      <c r="N8" s="11">
        <f t="shared" si="2"/>
        <v>0</v>
      </c>
      <c r="O8" s="11">
        <f t="shared" si="2"/>
        <v>0</v>
      </c>
      <c r="P8" s="11">
        <f t="shared" si="2"/>
        <v>0</v>
      </c>
      <c r="Q8" s="11">
        <f t="shared" si="2"/>
        <v>0</v>
      </c>
      <c r="R8" s="11">
        <f t="shared" si="2"/>
        <v>0</v>
      </c>
      <c r="S8" s="11">
        <f t="shared" si="2"/>
        <v>0</v>
      </c>
      <c r="T8" s="11">
        <f t="shared" si="2"/>
        <v>0</v>
      </c>
      <c r="U8" s="11">
        <f t="shared" si="2"/>
        <v>0</v>
      </c>
      <c r="V8" s="11">
        <f t="shared" si="2"/>
        <v>0</v>
      </c>
      <c r="W8" s="11">
        <f t="shared" si="2"/>
        <v>0</v>
      </c>
      <c r="X8" s="11">
        <f t="shared" si="2"/>
        <v>0</v>
      </c>
      <c r="Y8" s="11">
        <f t="shared" si="2"/>
        <v>0</v>
      </c>
      <c r="Z8" s="11">
        <f t="shared" si="2"/>
        <v>0</v>
      </c>
      <c r="AA8" s="11">
        <f t="shared" si="2"/>
        <v>0</v>
      </c>
      <c r="AB8" s="11">
        <f t="shared" si="2"/>
        <v>0</v>
      </c>
      <c r="AC8" s="11">
        <f t="shared" si="2"/>
        <v>0</v>
      </c>
      <c r="AD8" s="11">
        <f t="shared" si="2"/>
        <v>0</v>
      </c>
      <c r="AE8" s="11">
        <f t="shared" si="2"/>
        <v>0</v>
      </c>
      <c r="AF8" s="11">
        <f t="shared" si="2"/>
        <v>0</v>
      </c>
      <c r="AG8" s="11">
        <f t="shared" si="2"/>
        <v>0</v>
      </c>
      <c r="AI8" s="15">
        <f>SUM(C8:AG8)</f>
        <v>53.819999999999993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5.6669999999999998</v>
      </c>
      <c r="C3" s="11">
        <v>6.0540000000000003</v>
      </c>
      <c r="D3" s="11">
        <v>7.7249999999999996</v>
      </c>
      <c r="E3" s="11">
        <v>7.3890000000000002</v>
      </c>
      <c r="F3" s="11">
        <v>0.72099999999999997</v>
      </c>
      <c r="G3" s="11">
        <v>7.61</v>
      </c>
      <c r="H3" s="11">
        <v>6.16</v>
      </c>
      <c r="I3" s="11">
        <v>7.4080000000000004</v>
      </c>
      <c r="J3" s="11">
        <v>4.72</v>
      </c>
      <c r="K3" s="11">
        <v>6.7930000000000001</v>
      </c>
      <c r="L3" s="11">
        <v>8.1359999999999992</v>
      </c>
      <c r="M3" s="11">
        <v>7.359</v>
      </c>
      <c r="N3" s="11">
        <v>6.3339999999999996</v>
      </c>
      <c r="O3" s="11">
        <v>2.7330000000000001</v>
      </c>
      <c r="P3" s="11">
        <v>1.794</v>
      </c>
      <c r="Q3" s="11">
        <v>6.1740000000000004</v>
      </c>
      <c r="R3" s="11">
        <v>4.0179999999999998</v>
      </c>
      <c r="S3" s="11">
        <v>9.5289999999999999</v>
      </c>
      <c r="T3" s="11">
        <v>1.8320000000000001</v>
      </c>
      <c r="U3" s="11">
        <v>6.5309999999999997</v>
      </c>
      <c r="V3" s="11">
        <v>1.464</v>
      </c>
      <c r="W3" s="11">
        <v>1.0780000000000001</v>
      </c>
      <c r="X3" s="11">
        <v>6.5549999999999997</v>
      </c>
      <c r="Y3" s="11">
        <v>2.032</v>
      </c>
      <c r="Z3" s="11">
        <v>7.6859999999999999</v>
      </c>
      <c r="AA3" s="11">
        <v>7.9649999999999999</v>
      </c>
      <c r="AB3" s="11">
        <v>4.8890000000000002</v>
      </c>
      <c r="AC3" s="11">
        <v>9.2769999999999992</v>
      </c>
      <c r="AD3" s="11">
        <v>8.9819999999999993</v>
      </c>
      <c r="AE3" s="11">
        <v>5.4409999999999998</v>
      </c>
      <c r="AF3" s="11">
        <v>2.4729999999999999</v>
      </c>
      <c r="AG3" s="11">
        <v>10</v>
      </c>
      <c r="AH3" s="11"/>
      <c r="AI3" s="11"/>
      <c r="AM3" s="5"/>
    </row>
    <row r="4" spans="1:40" s="4" customFormat="1" x14ac:dyDescent="0.25">
      <c r="A4" s="3" t="s">
        <v>7</v>
      </c>
      <c r="B4" s="22">
        <v>22</v>
      </c>
      <c r="C4" s="22">
        <v>18.899999999999999</v>
      </c>
      <c r="D4" s="22">
        <v>10.1</v>
      </c>
      <c r="E4" s="22">
        <v>11.2</v>
      </c>
      <c r="F4" s="22">
        <v>2</v>
      </c>
      <c r="G4" s="22">
        <v>19.8</v>
      </c>
      <c r="H4" s="22">
        <v>20</v>
      </c>
      <c r="I4" s="22">
        <v>23.6</v>
      </c>
      <c r="J4" s="22">
        <v>18.7</v>
      </c>
      <c r="K4" s="22">
        <v>19.899999999999999</v>
      </c>
      <c r="L4" s="22">
        <v>15.4</v>
      </c>
      <c r="M4" s="22">
        <v>15.2</v>
      </c>
      <c r="N4" s="22">
        <v>26.5</v>
      </c>
      <c r="O4" s="22">
        <v>7.7</v>
      </c>
      <c r="P4" s="22">
        <v>4.8</v>
      </c>
      <c r="Q4" s="22">
        <v>18.100000000000001</v>
      </c>
      <c r="R4" s="22">
        <v>8.8000000000000007</v>
      </c>
      <c r="S4" s="22">
        <v>16.100000000000001</v>
      </c>
      <c r="T4" s="22">
        <v>6.4</v>
      </c>
      <c r="U4" s="22">
        <v>14.1</v>
      </c>
      <c r="V4" s="22">
        <v>5.5</v>
      </c>
      <c r="W4" s="22">
        <v>4.4000000000000004</v>
      </c>
      <c r="X4" s="22">
        <v>13.6</v>
      </c>
      <c r="Y4" s="22">
        <v>7</v>
      </c>
      <c r="Z4" s="22">
        <v>10.7</v>
      </c>
      <c r="AA4" s="22">
        <v>30.4</v>
      </c>
      <c r="AB4" s="22">
        <v>11.5</v>
      </c>
      <c r="AC4" s="22">
        <v>38</v>
      </c>
      <c r="AD4" s="22">
        <v>42.9</v>
      </c>
      <c r="AE4" s="22">
        <v>18.100000000000001</v>
      </c>
      <c r="AF4" s="22">
        <v>10.5</v>
      </c>
      <c r="AG4" s="22">
        <v>32</v>
      </c>
      <c r="AI4" s="4">
        <f>SUM(C4:AG4)</f>
        <v>501.9</v>
      </c>
      <c r="AJ4" s="6">
        <f>AVERAGE(C4:AG4)</f>
        <v>16.190322580645162</v>
      </c>
      <c r="AK4" s="17"/>
    </row>
    <row r="5" spans="1:40" x14ac:dyDescent="0.25">
      <c r="A5" s="2" t="s">
        <v>12</v>
      </c>
      <c r="B5" s="16">
        <v>13990</v>
      </c>
      <c r="C5">
        <v>14009</v>
      </c>
      <c r="D5">
        <v>14019</v>
      </c>
      <c r="E5" s="16">
        <v>14030</v>
      </c>
      <c r="F5" s="16">
        <v>14032</v>
      </c>
      <c r="G5" s="16">
        <v>14052</v>
      </c>
      <c r="H5" s="16">
        <v>14072</v>
      </c>
      <c r="I5" s="16">
        <v>14095</v>
      </c>
      <c r="J5" s="16">
        <v>14114</v>
      </c>
      <c r="K5" s="16">
        <v>14134</v>
      </c>
      <c r="L5" s="16">
        <v>14150</v>
      </c>
      <c r="M5" s="16">
        <v>14165</v>
      </c>
      <c r="N5" s="16">
        <v>14191</v>
      </c>
      <c r="O5" s="16">
        <v>14199</v>
      </c>
      <c r="P5" s="16">
        <v>14204</v>
      </c>
      <c r="Q5" s="16">
        <v>14222</v>
      </c>
      <c r="R5" s="16">
        <v>14231</v>
      </c>
      <c r="S5" s="16">
        <v>14247</v>
      </c>
      <c r="T5" s="16">
        <v>14254</v>
      </c>
      <c r="U5" s="16">
        <v>14268</v>
      </c>
      <c r="V5" s="16">
        <v>14273</v>
      </c>
      <c r="W5" s="16">
        <v>14278</v>
      </c>
      <c r="X5" s="16">
        <v>14291</v>
      </c>
      <c r="Y5" s="16">
        <v>14298</v>
      </c>
      <c r="Z5" s="16">
        <v>14309</v>
      </c>
      <c r="AA5" s="16">
        <v>14340</v>
      </c>
      <c r="AB5" s="16">
        <v>14351</v>
      </c>
      <c r="AC5" s="16">
        <v>14389</v>
      </c>
      <c r="AD5" s="16">
        <v>14432</v>
      </c>
      <c r="AE5" s="16">
        <v>14450</v>
      </c>
      <c r="AF5" s="16">
        <v>14461</v>
      </c>
      <c r="AG5" s="16">
        <v>14493</v>
      </c>
      <c r="AI5">
        <f>MAX(C5:AG5)-B5</f>
        <v>503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66" priority="1" stopIfTrue="1" operator="greaterThan">
      <formula>17</formula>
    </cfRule>
    <cfRule type="cellIs" dxfId="3265" priority="2" stopIfTrue="1" operator="between">
      <formula>10</formula>
      <formula>15</formula>
    </cfRule>
    <cfRule type="cellIs" dxfId="3264" priority="3" stopIfTrue="1" operator="between">
      <formula>15</formula>
      <formula>17</formula>
    </cfRule>
  </conditionalFormatting>
  <conditionalFormatting sqref="B4:AG4">
    <cfRule type="cellIs" dxfId="3263" priority="4" stopIfTrue="1" operator="greaterThan">
      <formula>50</formula>
    </cfRule>
    <cfRule type="cellIs" dxfId="3262" priority="5" stopIfTrue="1" operator="between">
      <formula>25</formula>
      <formula>35</formula>
    </cfRule>
    <cfRule type="cellIs" dxfId="3261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9.157</v>
      </c>
      <c r="D3" s="11">
        <v>0.996</v>
      </c>
      <c r="E3" s="11">
        <v>4.4610000000000003</v>
      </c>
      <c r="F3" s="11">
        <v>6.1180000000000003</v>
      </c>
      <c r="G3" s="11">
        <v>1.85</v>
      </c>
      <c r="H3" s="11">
        <v>9.52</v>
      </c>
      <c r="I3" s="11">
        <v>2.7320000000000002</v>
      </c>
      <c r="J3" s="11">
        <v>2.722</v>
      </c>
      <c r="K3" s="11">
        <v>10</v>
      </c>
      <c r="L3" s="11">
        <v>10</v>
      </c>
      <c r="M3" s="11">
        <v>10</v>
      </c>
      <c r="N3" s="11">
        <v>10</v>
      </c>
      <c r="O3" s="11">
        <v>6.5780000000000003</v>
      </c>
      <c r="P3" s="11">
        <v>2.968</v>
      </c>
      <c r="Q3" s="11">
        <v>9.4969999999999999</v>
      </c>
      <c r="R3" s="11">
        <v>2.44</v>
      </c>
      <c r="S3" s="11">
        <v>10</v>
      </c>
      <c r="T3" s="11"/>
      <c r="U3" s="11">
        <v>2.411</v>
      </c>
      <c r="V3" s="11">
        <v>9.9290000000000003</v>
      </c>
      <c r="W3" s="11">
        <v>3.46</v>
      </c>
      <c r="X3" s="11">
        <v>10</v>
      </c>
      <c r="Y3" s="11">
        <v>9.9979999999999993</v>
      </c>
      <c r="Z3" s="11">
        <v>9.9819999999999993</v>
      </c>
      <c r="AA3" s="11">
        <v>9.8520000000000003</v>
      </c>
      <c r="AB3" s="11">
        <v>2.9670000000000001</v>
      </c>
      <c r="AC3" s="11">
        <v>10</v>
      </c>
      <c r="AD3" s="11">
        <v>10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32</v>
      </c>
      <c r="C4" s="22">
        <v>33.299999999999997</v>
      </c>
      <c r="D4" s="22">
        <v>4.7</v>
      </c>
      <c r="E4" s="22">
        <v>13.9</v>
      </c>
      <c r="F4" s="22">
        <v>14</v>
      </c>
      <c r="G4" s="22">
        <v>5.5</v>
      </c>
      <c r="H4" s="22">
        <v>42.4</v>
      </c>
      <c r="I4" s="22">
        <v>6.6</v>
      </c>
      <c r="J4" s="22">
        <v>10.9</v>
      </c>
      <c r="K4" s="22">
        <v>43</v>
      </c>
      <c r="L4" s="22">
        <v>17.2</v>
      </c>
      <c r="M4" s="22">
        <v>33.4</v>
      </c>
      <c r="N4" s="22">
        <v>52.8</v>
      </c>
      <c r="O4" s="22">
        <v>9</v>
      </c>
      <c r="P4" s="22">
        <v>11.6</v>
      </c>
      <c r="Q4" s="22">
        <v>33.1</v>
      </c>
      <c r="R4" s="22">
        <v>11.1</v>
      </c>
      <c r="S4" s="22">
        <v>52.2</v>
      </c>
      <c r="T4" s="22">
        <f>T5-S5</f>
        <v>39.899999999999636</v>
      </c>
      <c r="U4" s="22">
        <v>9.1</v>
      </c>
      <c r="V4" s="22">
        <v>54.5</v>
      </c>
      <c r="W4" s="22">
        <v>10.6</v>
      </c>
      <c r="X4" s="22">
        <v>45.9</v>
      </c>
      <c r="Y4" s="22">
        <v>58.6</v>
      </c>
      <c r="Z4" s="22">
        <v>63.2</v>
      </c>
      <c r="AA4" s="22">
        <v>53.6</v>
      </c>
      <c r="AB4" s="22">
        <v>11.3</v>
      </c>
      <c r="AC4" s="22">
        <v>31.9</v>
      </c>
      <c r="AD4" s="22">
        <v>42.3</v>
      </c>
      <c r="AE4" s="22"/>
      <c r="AF4" s="22"/>
      <c r="AG4" s="22"/>
      <c r="AI4" s="4">
        <f>SUM(C4:AG4)</f>
        <v>815.59999999999968</v>
      </c>
      <c r="AJ4" s="6">
        <f>AVERAGE(C4:AG4)</f>
        <v>29.128571428571416</v>
      </c>
      <c r="AK4" s="17"/>
    </row>
    <row r="5" spans="1:40" x14ac:dyDescent="0.25">
      <c r="A5" s="2" t="s">
        <v>12</v>
      </c>
      <c r="B5" s="16">
        <v>14493</v>
      </c>
      <c r="C5">
        <v>14526</v>
      </c>
      <c r="D5">
        <v>14531</v>
      </c>
      <c r="E5" s="16">
        <v>14545</v>
      </c>
      <c r="F5" s="16">
        <v>14559</v>
      </c>
      <c r="G5" s="16">
        <v>14565</v>
      </c>
      <c r="H5" s="16">
        <v>14607</v>
      </c>
      <c r="I5" s="16">
        <v>14614</v>
      </c>
      <c r="J5" s="16">
        <v>14625</v>
      </c>
      <c r="K5" s="16">
        <v>14668</v>
      </c>
      <c r="L5" s="16">
        <v>14685</v>
      </c>
      <c r="M5" s="16">
        <v>14718</v>
      </c>
      <c r="N5" s="16">
        <v>14771</v>
      </c>
      <c r="O5" s="16">
        <v>14780</v>
      </c>
      <c r="P5" s="16">
        <v>14792</v>
      </c>
      <c r="Q5" s="16">
        <v>14825</v>
      </c>
      <c r="R5" s="16">
        <v>14836</v>
      </c>
      <c r="S5" s="16">
        <v>14888</v>
      </c>
      <c r="T5" s="16">
        <f>U5-U4</f>
        <v>14927.9</v>
      </c>
      <c r="U5" s="16">
        <v>14937</v>
      </c>
      <c r="V5" s="16">
        <v>14991</v>
      </c>
      <c r="W5" s="16">
        <v>15002</v>
      </c>
      <c r="X5" s="16">
        <v>15048</v>
      </c>
      <c r="Y5" s="16">
        <v>15106</v>
      </c>
      <c r="Z5" s="16">
        <v>15170</v>
      </c>
      <c r="AA5" s="16">
        <v>15223</v>
      </c>
      <c r="AB5" s="16">
        <v>15235</v>
      </c>
      <c r="AC5" s="16">
        <v>15266</v>
      </c>
      <c r="AD5" s="16">
        <v>15309</v>
      </c>
      <c r="AE5" s="16"/>
      <c r="AF5" s="16"/>
      <c r="AG5" s="16"/>
      <c r="AI5">
        <f>MAX(C5:AG5)-B5</f>
        <v>816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60" priority="1" stopIfTrue="1" operator="greaterThan">
      <formula>17</formula>
    </cfRule>
    <cfRule type="cellIs" dxfId="3259" priority="2" stopIfTrue="1" operator="between">
      <formula>10</formula>
      <formula>15</formula>
    </cfRule>
    <cfRule type="cellIs" dxfId="3258" priority="3" stopIfTrue="1" operator="between">
      <formula>15</formula>
      <formula>17</formula>
    </cfRule>
  </conditionalFormatting>
  <conditionalFormatting sqref="B4:AG4">
    <cfRule type="cellIs" dxfId="3257" priority="4" stopIfTrue="1" operator="greaterThan">
      <formula>50</formula>
    </cfRule>
    <cfRule type="cellIs" dxfId="3256" priority="5" stopIfTrue="1" operator="between">
      <formula>25</formula>
      <formula>35</formula>
    </cfRule>
    <cfRule type="cellIs" dxfId="3255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5.38</v>
      </c>
      <c r="E3" s="11">
        <v>5.6020000000000003</v>
      </c>
      <c r="F3" s="11">
        <v>4.242</v>
      </c>
      <c r="G3" s="11">
        <v>10</v>
      </c>
      <c r="H3" s="11">
        <v>10</v>
      </c>
      <c r="I3" s="11">
        <v>10</v>
      </c>
      <c r="J3" s="11">
        <v>10</v>
      </c>
      <c r="K3" s="11">
        <v>9.9819999999999993</v>
      </c>
      <c r="L3" s="11">
        <v>9.9760000000000009</v>
      </c>
      <c r="M3" s="11">
        <v>10</v>
      </c>
      <c r="N3" s="11">
        <v>9.9689999999999994</v>
      </c>
      <c r="O3" s="11">
        <v>9.9039999999999999</v>
      </c>
      <c r="P3" s="11">
        <v>9.4060000000000006</v>
      </c>
      <c r="Q3" s="11">
        <v>7.6669999999999998</v>
      </c>
      <c r="R3" s="11">
        <v>10</v>
      </c>
      <c r="S3" s="11">
        <v>9.9870000000000001</v>
      </c>
      <c r="T3" s="11">
        <v>10</v>
      </c>
      <c r="U3" s="11">
        <v>10</v>
      </c>
      <c r="V3" s="11">
        <v>10</v>
      </c>
      <c r="W3" s="11">
        <v>9.9830000000000005</v>
      </c>
      <c r="X3" s="11">
        <v>2.3260000000000001</v>
      </c>
      <c r="Y3" s="11">
        <v>1.677</v>
      </c>
      <c r="Z3" s="11">
        <v>10</v>
      </c>
      <c r="AA3" s="11">
        <v>10</v>
      </c>
      <c r="AB3" s="11">
        <v>10</v>
      </c>
      <c r="AC3" s="11">
        <v>10</v>
      </c>
      <c r="AD3" s="11">
        <v>9.9700000000000006</v>
      </c>
      <c r="AE3" s="11">
        <v>10</v>
      </c>
      <c r="AF3" s="11">
        <v>10</v>
      </c>
      <c r="AG3" s="11">
        <v>9.9760000000000009</v>
      </c>
      <c r="AH3" s="11"/>
      <c r="AI3" s="11"/>
      <c r="AM3" s="5"/>
    </row>
    <row r="4" spans="1:40" s="4" customFormat="1" x14ac:dyDescent="0.25">
      <c r="A4" s="3" t="s">
        <v>7</v>
      </c>
      <c r="B4" s="22">
        <v>42.3</v>
      </c>
      <c r="C4" s="22">
        <v>24.3</v>
      </c>
      <c r="D4" s="22">
        <v>15.7</v>
      </c>
      <c r="E4" s="22">
        <v>14.8</v>
      </c>
      <c r="F4" s="22">
        <v>16.399999999999999</v>
      </c>
      <c r="G4" s="22">
        <v>30</v>
      </c>
      <c r="H4" s="22">
        <v>51.9</v>
      </c>
      <c r="I4" s="22">
        <v>68.8</v>
      </c>
      <c r="J4" s="22">
        <v>67.599999999999994</v>
      </c>
      <c r="K4" s="22">
        <v>68.099999999999994</v>
      </c>
      <c r="L4" s="22">
        <v>66.3</v>
      </c>
      <c r="M4" s="22">
        <v>55.7</v>
      </c>
      <c r="N4" s="22">
        <v>66.599999999999994</v>
      </c>
      <c r="O4" s="22">
        <v>65.2</v>
      </c>
      <c r="P4" s="22">
        <v>62.1</v>
      </c>
      <c r="Q4" s="22">
        <v>23.5</v>
      </c>
      <c r="R4" s="22">
        <v>50.9</v>
      </c>
      <c r="S4" s="22">
        <v>72.900000000000006</v>
      </c>
      <c r="T4" s="22">
        <v>65.3</v>
      </c>
      <c r="U4" s="22">
        <v>60.6</v>
      </c>
      <c r="V4" s="22">
        <v>69</v>
      </c>
      <c r="W4" s="22">
        <v>67.7</v>
      </c>
      <c r="X4" s="22">
        <v>8</v>
      </c>
      <c r="Y4" s="22">
        <v>7</v>
      </c>
      <c r="Z4" s="22">
        <v>31.9</v>
      </c>
      <c r="AA4" s="22">
        <v>57.2</v>
      </c>
      <c r="AB4" s="22">
        <v>47.4</v>
      </c>
      <c r="AC4" s="22">
        <v>72.7</v>
      </c>
      <c r="AD4" s="22">
        <v>74.8</v>
      </c>
      <c r="AE4" s="22">
        <v>68.8</v>
      </c>
      <c r="AF4" s="22">
        <v>63.9</v>
      </c>
      <c r="AG4" s="22">
        <v>66.900000000000006</v>
      </c>
      <c r="AI4" s="4">
        <f>SUM(C4:AG4)</f>
        <v>1582.0000000000005</v>
      </c>
      <c r="AJ4" s="6">
        <f>AVERAGE(C4:AG4)</f>
        <v>51.032258064516142</v>
      </c>
      <c r="AK4" s="17"/>
    </row>
    <row r="5" spans="1:40" x14ac:dyDescent="0.25">
      <c r="A5" s="2" t="s">
        <v>12</v>
      </c>
      <c r="B5" s="16">
        <v>15309</v>
      </c>
      <c r="C5">
        <v>15333</v>
      </c>
      <c r="D5">
        <v>15349</v>
      </c>
      <c r="E5" s="16">
        <v>15364</v>
      </c>
      <c r="F5" s="16">
        <v>15380</v>
      </c>
      <c r="G5" s="16">
        <v>15410</v>
      </c>
      <c r="H5" s="16">
        <v>15462</v>
      </c>
      <c r="I5" s="16">
        <v>15531</v>
      </c>
      <c r="J5" s="16">
        <v>15598</v>
      </c>
      <c r="K5" s="16">
        <v>15667</v>
      </c>
      <c r="L5" s="16">
        <v>15733</v>
      </c>
      <c r="M5" s="16">
        <v>15789</v>
      </c>
      <c r="N5" s="16">
        <v>15855</v>
      </c>
      <c r="O5" s="16">
        <v>15921</v>
      </c>
      <c r="P5" s="16">
        <v>15983</v>
      </c>
      <c r="Q5" s="16">
        <v>16006</v>
      </c>
      <c r="R5" s="16">
        <v>16057</v>
      </c>
      <c r="S5" s="16">
        <v>16130</v>
      </c>
      <c r="T5" s="16">
        <v>16195</v>
      </c>
      <c r="U5" s="16">
        <v>16256</v>
      </c>
      <c r="V5" s="16">
        <v>16325</v>
      </c>
      <c r="W5" s="16">
        <v>16393</v>
      </c>
      <c r="X5" s="16">
        <v>16401</v>
      </c>
      <c r="Y5" s="16">
        <v>16408</v>
      </c>
      <c r="Z5" s="16">
        <v>16440</v>
      </c>
      <c r="AA5" s="16">
        <v>16497</v>
      </c>
      <c r="AB5" s="16">
        <v>16544</v>
      </c>
      <c r="AC5" s="16">
        <v>16617</v>
      </c>
      <c r="AD5" s="16">
        <v>16692</v>
      </c>
      <c r="AE5" s="16">
        <v>16761</v>
      </c>
      <c r="AF5" s="16">
        <v>16825</v>
      </c>
      <c r="AG5" s="16">
        <v>16892</v>
      </c>
      <c r="AI5">
        <f>MAX(C5:AG5)-B5</f>
        <v>1583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54" priority="1" stopIfTrue="1" operator="greaterThan">
      <formula>17</formula>
    </cfRule>
    <cfRule type="cellIs" dxfId="3253" priority="2" stopIfTrue="1" operator="between">
      <formula>10</formula>
      <formula>15</formula>
    </cfRule>
    <cfRule type="cellIs" dxfId="3252" priority="3" stopIfTrue="1" operator="between">
      <formula>15</formula>
      <formula>17</formula>
    </cfRule>
  </conditionalFormatting>
  <conditionalFormatting sqref="B4:AG4">
    <cfRule type="cellIs" dxfId="3251" priority="4" stopIfTrue="1" operator="greaterThan">
      <formula>50</formula>
    </cfRule>
    <cfRule type="cellIs" dxfId="3250" priority="5" stopIfTrue="1" operator="between">
      <formula>25</formula>
      <formula>35</formula>
    </cfRule>
    <cfRule type="cellIs" dxfId="3249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9.9760000000000009</v>
      </c>
      <c r="C3" s="11">
        <v>10</v>
      </c>
      <c r="D3" s="11">
        <v>10</v>
      </c>
      <c r="E3" s="11">
        <v>3.24</v>
      </c>
      <c r="F3" s="11">
        <v>10</v>
      </c>
      <c r="G3" s="11">
        <v>10</v>
      </c>
      <c r="H3" s="11">
        <v>10</v>
      </c>
      <c r="I3" s="11">
        <v>9.9849999999999994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9.9960000000000004</v>
      </c>
      <c r="Q3" s="11">
        <v>10</v>
      </c>
      <c r="R3" s="11">
        <v>10</v>
      </c>
      <c r="S3" s="11">
        <v>9.9700000000000006</v>
      </c>
      <c r="T3" s="11">
        <v>3.0049999999999999</v>
      </c>
      <c r="U3" s="11">
        <v>10</v>
      </c>
      <c r="V3" s="11">
        <v>10</v>
      </c>
      <c r="W3" s="11">
        <v>2.9580000000000002</v>
      </c>
      <c r="X3" s="11">
        <v>10</v>
      </c>
      <c r="Y3" s="11">
        <v>10</v>
      </c>
      <c r="Z3" s="11">
        <v>10</v>
      </c>
      <c r="AA3" s="11">
        <v>10</v>
      </c>
      <c r="AB3" s="11">
        <v>10</v>
      </c>
      <c r="AC3" s="11">
        <v>7.6710000000000003</v>
      </c>
      <c r="AD3" s="11">
        <v>3.4089999999999998</v>
      </c>
      <c r="AE3" s="11">
        <v>10</v>
      </c>
      <c r="AF3" s="11">
        <v>5.141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66.900000000000006</v>
      </c>
      <c r="C4" s="22">
        <v>66.3</v>
      </c>
      <c r="D4" s="22">
        <v>64.099999999999994</v>
      </c>
      <c r="E4" s="22">
        <v>16.899999999999999</v>
      </c>
      <c r="F4" s="22">
        <v>50.1</v>
      </c>
      <c r="G4" s="22">
        <v>32.5</v>
      </c>
      <c r="H4" s="22">
        <v>46.4</v>
      </c>
      <c r="I4" s="22">
        <v>63.8</v>
      </c>
      <c r="J4" s="22">
        <v>29.7</v>
      </c>
      <c r="K4" s="22">
        <v>79.400000000000006</v>
      </c>
      <c r="L4" s="22">
        <v>79</v>
      </c>
      <c r="M4" s="22">
        <v>75.2</v>
      </c>
      <c r="N4" s="22">
        <v>38</v>
      </c>
      <c r="O4" s="22">
        <v>66.599999999999994</v>
      </c>
      <c r="P4" s="22">
        <v>80.400000000000006</v>
      </c>
      <c r="Q4" s="22">
        <v>80.099999999999994</v>
      </c>
      <c r="R4" s="22">
        <v>81.599999999999994</v>
      </c>
      <c r="S4" s="22">
        <v>82.1</v>
      </c>
      <c r="T4" s="22">
        <v>12.3</v>
      </c>
      <c r="U4" s="22">
        <v>43.4</v>
      </c>
      <c r="V4" s="22">
        <v>78.400000000000006</v>
      </c>
      <c r="W4" s="22">
        <v>16.399999999999999</v>
      </c>
      <c r="X4" s="22">
        <v>48.6</v>
      </c>
      <c r="Y4" s="22">
        <v>68.599999999999994</v>
      </c>
      <c r="Z4" s="22">
        <v>73.099999999999994</v>
      </c>
      <c r="AA4" s="22">
        <v>45.2</v>
      </c>
      <c r="AB4" s="22">
        <v>42.7</v>
      </c>
      <c r="AC4" s="22">
        <v>30.4</v>
      </c>
      <c r="AD4" s="22">
        <v>21.3</v>
      </c>
      <c r="AE4" s="22">
        <v>34.1</v>
      </c>
      <c r="AF4" s="22">
        <v>22.2</v>
      </c>
      <c r="AG4" s="22"/>
      <c r="AI4" s="4">
        <f>SUM(C4:AG4)</f>
        <v>1568.9</v>
      </c>
      <c r="AJ4" s="6">
        <f>AVERAGE(C4:AG4)</f>
        <v>52.296666666666667</v>
      </c>
      <c r="AK4" s="17"/>
    </row>
    <row r="5" spans="1:40" x14ac:dyDescent="0.25">
      <c r="A5" s="2" t="s">
        <v>12</v>
      </c>
      <c r="B5" s="16">
        <v>16892</v>
      </c>
      <c r="C5">
        <v>16958</v>
      </c>
      <c r="D5">
        <v>17022</v>
      </c>
      <c r="E5" s="16">
        <v>17039</v>
      </c>
      <c r="F5" s="16">
        <v>17089</v>
      </c>
      <c r="G5" s="16">
        <v>17122</v>
      </c>
      <c r="H5" s="16">
        <v>17168</v>
      </c>
      <c r="I5" s="16">
        <v>17232</v>
      </c>
      <c r="J5" s="16">
        <v>17262</v>
      </c>
      <c r="K5" s="16">
        <v>17341</v>
      </c>
      <c r="L5" s="16">
        <v>17420</v>
      </c>
      <c r="M5" s="16">
        <v>17496</v>
      </c>
      <c r="N5" s="16">
        <v>17534</v>
      </c>
      <c r="O5" s="16">
        <v>17600</v>
      </c>
      <c r="P5" s="16">
        <v>17681</v>
      </c>
      <c r="Q5" s="16">
        <v>17761</v>
      </c>
      <c r="R5" s="16">
        <v>17843</v>
      </c>
      <c r="S5" s="16">
        <v>17925</v>
      </c>
      <c r="T5" s="16">
        <v>17937</v>
      </c>
      <c r="U5" s="16">
        <v>17981</v>
      </c>
      <c r="V5" s="16">
        <v>18059</v>
      </c>
      <c r="W5" s="16">
        <v>18075</v>
      </c>
      <c r="X5" s="16">
        <v>18124</v>
      </c>
      <c r="Y5" s="16">
        <v>18193</v>
      </c>
      <c r="Z5" s="16">
        <v>18266</v>
      </c>
      <c r="AA5" s="16">
        <v>18311</v>
      </c>
      <c r="AB5" s="16">
        <v>18354</v>
      </c>
      <c r="AC5" s="16">
        <v>18384</v>
      </c>
      <c r="AD5" s="16">
        <v>18406</v>
      </c>
      <c r="AE5" s="16">
        <v>18440</v>
      </c>
      <c r="AF5" s="16">
        <v>18462</v>
      </c>
      <c r="AG5" s="16"/>
      <c r="AI5">
        <f>MAX(C5:AG5)-B5</f>
        <v>1570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48" priority="1" stopIfTrue="1" operator="greaterThan">
      <formula>17</formula>
    </cfRule>
    <cfRule type="cellIs" dxfId="3247" priority="2" stopIfTrue="1" operator="between">
      <formula>10</formula>
      <formula>15</formula>
    </cfRule>
    <cfRule type="cellIs" dxfId="3246" priority="3" stopIfTrue="1" operator="between">
      <formula>15</formula>
      <formula>17</formula>
    </cfRule>
  </conditionalFormatting>
  <conditionalFormatting sqref="B4:AG4">
    <cfRule type="cellIs" dxfId="3245" priority="4" stopIfTrue="1" operator="greaterThan">
      <formula>50</formula>
    </cfRule>
    <cfRule type="cellIs" dxfId="3244" priority="5" stopIfTrue="1" operator="between">
      <formula>25</formula>
      <formula>35</formula>
    </cfRule>
    <cfRule type="cellIs" dxfId="3243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>
        <v>6.0579999999999998</v>
      </c>
      <c r="Y3" s="11">
        <v>6.0880000000000001</v>
      </c>
      <c r="Z3" s="11">
        <v>4.74</v>
      </c>
      <c r="AA3" s="11">
        <v>5.6230000000000002</v>
      </c>
      <c r="AB3" s="11">
        <v>2.5680000000000001</v>
      </c>
      <c r="AC3" s="11">
        <v>2.758</v>
      </c>
      <c r="AD3" s="11">
        <v>1.3220000000000001</v>
      </c>
      <c r="AE3" s="11">
        <v>0.192</v>
      </c>
      <c r="AF3" s="11">
        <v>0.20599999999999999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11"/>
      <c r="W4" s="4">
        <v>0.1</v>
      </c>
      <c r="X4" s="4">
        <v>16.2</v>
      </c>
      <c r="Y4" s="4">
        <v>24.1</v>
      </c>
      <c r="Z4" s="4">
        <v>15.8</v>
      </c>
      <c r="AA4" s="4">
        <v>9.9</v>
      </c>
      <c r="AB4" s="4">
        <v>7.4</v>
      </c>
      <c r="AC4" s="4">
        <v>7.6</v>
      </c>
      <c r="AD4" s="4">
        <v>4.5</v>
      </c>
      <c r="AE4" s="4">
        <v>0.8</v>
      </c>
      <c r="AF4" s="4">
        <v>1.2</v>
      </c>
      <c r="AI4" s="4">
        <f>SUM(C4:AG4)</f>
        <v>87.600000000000009</v>
      </c>
      <c r="AJ4" s="6">
        <f>AVERAGE(C4:AG4)</f>
        <v>8.7600000000000016</v>
      </c>
      <c r="AK4" s="17"/>
    </row>
    <row r="5" spans="1:40" x14ac:dyDescent="0.25">
      <c r="A5" s="2" t="s">
        <v>12</v>
      </c>
      <c r="B5" s="11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>
        <v>0.1</v>
      </c>
      <c r="X5" s="16">
        <v>16</v>
      </c>
      <c r="Y5" s="16">
        <v>40</v>
      </c>
      <c r="Z5" s="16">
        <v>56</v>
      </c>
      <c r="AA5" s="16">
        <v>66</v>
      </c>
      <c r="AB5" s="16">
        <v>73</v>
      </c>
      <c r="AC5" s="16">
        <v>81</v>
      </c>
      <c r="AD5" s="16">
        <v>85</v>
      </c>
      <c r="AE5" s="16">
        <v>86</v>
      </c>
      <c r="AF5" s="16">
        <v>88</v>
      </c>
      <c r="AG5" s="16"/>
      <c r="AI5">
        <f>MAX(C5:AG5)-B5</f>
        <v>88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50" priority="1" stopIfTrue="1" operator="greaterThan">
      <formula>17</formula>
    </cfRule>
    <cfRule type="cellIs" dxfId="3349" priority="2" stopIfTrue="1" operator="between">
      <formula>10</formula>
      <formula>15</formula>
    </cfRule>
    <cfRule type="cellIs" dxfId="3348" priority="3" stopIfTrue="1" operator="between">
      <formula>15</formula>
      <formula>17</formula>
    </cfRule>
  </conditionalFormatting>
  <conditionalFormatting sqref="C4:AG4">
    <cfRule type="cellIs" dxfId="3347" priority="4" stopIfTrue="1" operator="greaterThan">
      <formula>50</formula>
    </cfRule>
    <cfRule type="cellIs" dxfId="3346" priority="5" stopIfTrue="1" operator="between">
      <formula>25</formula>
      <formula>35</formula>
    </cfRule>
    <cfRule type="cellIs" dxfId="3345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5.141</v>
      </c>
      <c r="C3" s="11">
        <v>10</v>
      </c>
      <c r="D3" s="11">
        <v>3.665</v>
      </c>
      <c r="E3" s="11">
        <v>3.3079999999999998</v>
      </c>
      <c r="F3" s="11">
        <v>10</v>
      </c>
      <c r="G3" s="11">
        <v>10</v>
      </c>
      <c r="H3" s="11">
        <v>9.9909999999999997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10</v>
      </c>
      <c r="R3" s="11">
        <v>10</v>
      </c>
      <c r="S3" s="11">
        <v>10</v>
      </c>
      <c r="T3" s="11">
        <v>10</v>
      </c>
      <c r="U3" s="11">
        <v>10</v>
      </c>
      <c r="V3" s="11">
        <v>10</v>
      </c>
      <c r="W3" s="11">
        <v>10</v>
      </c>
      <c r="X3" s="11">
        <v>10</v>
      </c>
      <c r="Y3" s="11">
        <v>9.9649999999999999</v>
      </c>
      <c r="Z3" s="11">
        <v>10</v>
      </c>
      <c r="AA3" s="11">
        <v>10</v>
      </c>
      <c r="AB3" s="11">
        <v>9.3559999999999999</v>
      </c>
      <c r="AC3" s="11">
        <v>7.0549999999999997</v>
      </c>
      <c r="AD3" s="11">
        <v>10</v>
      </c>
      <c r="AE3" s="11">
        <v>10</v>
      </c>
      <c r="AF3" s="11">
        <v>10</v>
      </c>
      <c r="AG3" s="11">
        <v>10</v>
      </c>
      <c r="AH3" s="11"/>
      <c r="AI3" s="11"/>
      <c r="AM3" s="5"/>
    </row>
    <row r="4" spans="1:40" s="4" customFormat="1" x14ac:dyDescent="0.25">
      <c r="A4" s="3" t="s">
        <v>7</v>
      </c>
      <c r="B4" s="22">
        <v>22.2</v>
      </c>
      <c r="C4" s="22">
        <v>38.1</v>
      </c>
      <c r="D4" s="22">
        <v>18.399999999999999</v>
      </c>
      <c r="E4" s="22">
        <v>18.7</v>
      </c>
      <c r="F4" s="22">
        <v>49.3</v>
      </c>
      <c r="G4" s="22">
        <v>80.2</v>
      </c>
      <c r="H4" s="22">
        <v>42.8</v>
      </c>
      <c r="I4" s="22">
        <v>32.4</v>
      </c>
      <c r="J4" s="22">
        <v>60.7</v>
      </c>
      <c r="K4" s="22">
        <v>47.2</v>
      </c>
      <c r="L4" s="22">
        <v>54.5</v>
      </c>
      <c r="M4" s="22">
        <v>53.9</v>
      </c>
      <c r="N4" s="22">
        <v>55.1</v>
      </c>
      <c r="O4" s="22">
        <v>32.200000000000003</v>
      </c>
      <c r="P4" s="22">
        <v>25.1</v>
      </c>
      <c r="Q4" s="22">
        <v>43.6</v>
      </c>
      <c r="R4" s="22">
        <v>65.3</v>
      </c>
      <c r="S4" s="22">
        <v>74.2</v>
      </c>
      <c r="T4" s="22">
        <v>80.5</v>
      </c>
      <c r="U4" s="22">
        <v>67.5</v>
      </c>
      <c r="V4" s="22">
        <v>65.900000000000006</v>
      </c>
      <c r="W4" s="22">
        <v>75.5</v>
      </c>
      <c r="X4" s="22">
        <v>59.1</v>
      </c>
      <c r="Y4" s="22">
        <v>78.099999999999994</v>
      </c>
      <c r="Z4" s="22">
        <v>65.5</v>
      </c>
      <c r="AA4" s="22">
        <v>68.7</v>
      </c>
      <c r="AB4" s="22">
        <v>28.9</v>
      </c>
      <c r="AC4" s="22">
        <v>20.399999999999999</v>
      </c>
      <c r="AD4" s="22">
        <v>43.7</v>
      </c>
      <c r="AE4" s="22">
        <v>55.3</v>
      </c>
      <c r="AF4" s="22">
        <v>50.8</v>
      </c>
      <c r="AG4" s="22">
        <v>79.099999999999994</v>
      </c>
      <c r="AI4" s="4">
        <f>SUM(C4:AG4)</f>
        <v>1630.6999999999998</v>
      </c>
      <c r="AJ4" s="6">
        <f>AVERAGE(C4:AG4)</f>
        <v>52.603225806451604</v>
      </c>
      <c r="AK4" s="17"/>
    </row>
    <row r="5" spans="1:40" x14ac:dyDescent="0.25">
      <c r="A5" s="2" t="s">
        <v>12</v>
      </c>
      <c r="B5" s="16">
        <v>18462</v>
      </c>
      <c r="C5">
        <v>18500</v>
      </c>
      <c r="D5">
        <v>18519</v>
      </c>
      <c r="E5" s="16">
        <v>18537</v>
      </c>
      <c r="F5" s="16">
        <v>18587</v>
      </c>
      <c r="G5" s="16">
        <v>18667</v>
      </c>
      <c r="H5" s="16">
        <v>18710</v>
      </c>
      <c r="I5" s="16">
        <v>18742</v>
      </c>
      <c r="J5" s="16">
        <v>18803</v>
      </c>
      <c r="K5" s="16">
        <v>18850</v>
      </c>
      <c r="L5" s="16">
        <v>18905</v>
      </c>
      <c r="M5" s="16">
        <v>18959</v>
      </c>
      <c r="N5" s="16">
        <v>19014</v>
      </c>
      <c r="O5" s="16">
        <v>19046</v>
      </c>
      <c r="P5" s="16">
        <v>19071</v>
      </c>
      <c r="Q5" s="16">
        <v>19115</v>
      </c>
      <c r="R5" s="16">
        <v>19180</v>
      </c>
      <c r="S5" s="16">
        <v>19255</v>
      </c>
      <c r="T5" s="16">
        <v>19335</v>
      </c>
      <c r="U5" s="16">
        <v>19403</v>
      </c>
      <c r="V5" s="16">
        <v>19469</v>
      </c>
      <c r="W5" s="16">
        <v>19544</v>
      </c>
      <c r="X5" s="16">
        <v>19603</v>
      </c>
      <c r="Y5" s="16">
        <v>19681</v>
      </c>
      <c r="Z5" s="16">
        <v>19747</v>
      </c>
      <c r="AA5" s="16">
        <v>19816</v>
      </c>
      <c r="AB5" s="16">
        <v>19845</v>
      </c>
      <c r="AC5" s="16">
        <v>19865</v>
      </c>
      <c r="AD5" s="16">
        <v>19909</v>
      </c>
      <c r="AE5" s="16">
        <v>19964</v>
      </c>
      <c r="AF5" s="16">
        <v>20015</v>
      </c>
      <c r="AG5" s="16">
        <v>20094</v>
      </c>
      <c r="AI5">
        <f>MAX(C5:AG5)-B5</f>
        <v>1632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42" priority="1" stopIfTrue="1" operator="greaterThan">
      <formula>17</formula>
    </cfRule>
    <cfRule type="cellIs" dxfId="3241" priority="2" stopIfTrue="1" operator="between">
      <formula>10</formula>
      <formula>15</formula>
    </cfRule>
    <cfRule type="cellIs" dxfId="3240" priority="3" stopIfTrue="1" operator="between">
      <formula>15</formula>
      <formula>17</formula>
    </cfRule>
  </conditionalFormatting>
  <conditionalFormatting sqref="B4:AG4">
    <cfRule type="cellIs" dxfId="3239" priority="4" stopIfTrue="1" operator="greaterThan">
      <formula>50</formula>
    </cfRule>
    <cfRule type="cellIs" dxfId="3238" priority="5" stopIfTrue="1" operator="between">
      <formula>25</formula>
      <formula>35</formula>
    </cfRule>
    <cfRule type="cellIs" dxfId="3237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10</v>
      </c>
      <c r="E3" s="11">
        <v>10</v>
      </c>
      <c r="F3" s="11">
        <v>9.9969999999999999</v>
      </c>
      <c r="G3" s="11">
        <v>10</v>
      </c>
      <c r="H3" s="11">
        <v>10</v>
      </c>
      <c r="I3" s="11">
        <v>9.98</v>
      </c>
      <c r="J3" s="11">
        <v>9.5489999999999995</v>
      </c>
      <c r="K3" s="11">
        <v>9.4420000000000002</v>
      </c>
      <c r="L3" s="11">
        <v>9.532</v>
      </c>
      <c r="M3" s="11">
        <v>9.6869999999999994</v>
      </c>
      <c r="N3" s="11">
        <v>9.6029999999999998</v>
      </c>
      <c r="O3" s="11">
        <v>9.8629999999999995</v>
      </c>
      <c r="P3" s="11">
        <v>10</v>
      </c>
      <c r="Q3" s="11">
        <v>10</v>
      </c>
      <c r="R3" s="11">
        <v>10</v>
      </c>
      <c r="S3" s="11">
        <v>10</v>
      </c>
      <c r="T3" s="11">
        <v>10</v>
      </c>
      <c r="U3" s="11">
        <v>10</v>
      </c>
      <c r="V3" s="11">
        <v>10</v>
      </c>
      <c r="W3" s="11">
        <v>9.9610000000000003</v>
      </c>
      <c r="X3" s="11">
        <v>10</v>
      </c>
      <c r="Y3" s="11">
        <v>10</v>
      </c>
      <c r="Z3" s="11">
        <v>10</v>
      </c>
      <c r="AA3" s="11">
        <v>10</v>
      </c>
      <c r="AB3" s="11">
        <v>10</v>
      </c>
      <c r="AC3" s="11">
        <v>10</v>
      </c>
      <c r="AD3" s="11">
        <v>10</v>
      </c>
      <c r="AE3" s="11">
        <v>10</v>
      </c>
      <c r="AF3" s="11">
        <v>10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79.099999999999994</v>
      </c>
      <c r="C4" s="22">
        <v>78.900000000000006</v>
      </c>
      <c r="D4" s="22">
        <v>58.5</v>
      </c>
      <c r="E4" s="22">
        <v>60.1</v>
      </c>
      <c r="F4" s="22">
        <v>28.5</v>
      </c>
      <c r="G4" s="22">
        <v>78.400000000000006</v>
      </c>
      <c r="H4" s="22">
        <v>74.599999999999994</v>
      </c>
      <c r="I4" s="22">
        <v>76.599999999999994</v>
      </c>
      <c r="J4" s="22">
        <v>77.400000000000006</v>
      </c>
      <c r="K4" s="22">
        <v>64.8</v>
      </c>
      <c r="L4" s="22">
        <v>73.3</v>
      </c>
      <c r="M4" s="22">
        <v>75.7</v>
      </c>
      <c r="N4" s="22">
        <v>70.599999999999994</v>
      </c>
      <c r="O4" s="22">
        <v>78.599999999999994</v>
      </c>
      <c r="P4" s="22">
        <v>73.7</v>
      </c>
      <c r="Q4" s="22">
        <v>49.9</v>
      </c>
      <c r="R4" s="22">
        <v>77.400000000000006</v>
      </c>
      <c r="S4" s="22">
        <v>58.6</v>
      </c>
      <c r="T4" s="22">
        <v>58.8</v>
      </c>
      <c r="U4" s="22">
        <v>79.099999999999994</v>
      </c>
      <c r="V4" s="22">
        <v>81.599999999999994</v>
      </c>
      <c r="W4" s="22">
        <v>81.900000000000006</v>
      </c>
      <c r="X4" s="22">
        <v>68.8</v>
      </c>
      <c r="Y4" s="22">
        <v>50.2</v>
      </c>
      <c r="Z4" s="22">
        <v>34.6</v>
      </c>
      <c r="AA4" s="22">
        <v>64.099999999999994</v>
      </c>
      <c r="AB4" s="22">
        <v>60.1</v>
      </c>
      <c r="AC4" s="22">
        <v>77.8</v>
      </c>
      <c r="AD4" s="22">
        <v>46.6</v>
      </c>
      <c r="AE4" s="22">
        <v>24.1</v>
      </c>
      <c r="AF4" s="22">
        <v>62.4</v>
      </c>
      <c r="AG4" s="22"/>
      <c r="AI4" s="4">
        <f>SUM(C4:AG4)</f>
        <v>1945.6999999999994</v>
      </c>
      <c r="AJ4" s="6">
        <f>AVERAGE(C4:AG4)</f>
        <v>64.856666666666641</v>
      </c>
      <c r="AK4" s="17"/>
    </row>
    <row r="5" spans="1:40" x14ac:dyDescent="0.25">
      <c r="A5" s="2" t="s">
        <v>12</v>
      </c>
      <c r="B5" s="16">
        <v>20094</v>
      </c>
      <c r="C5">
        <v>20173</v>
      </c>
      <c r="D5">
        <v>20232</v>
      </c>
      <c r="E5" s="16">
        <v>20292</v>
      </c>
      <c r="F5" s="16">
        <v>20320</v>
      </c>
      <c r="G5" s="16">
        <v>20399</v>
      </c>
      <c r="H5" s="16">
        <v>20473</v>
      </c>
      <c r="I5" s="16">
        <v>20550</v>
      </c>
      <c r="J5" s="16">
        <v>20628</v>
      </c>
      <c r="K5" s="16">
        <v>20692</v>
      </c>
      <c r="L5" s="16">
        <v>20766</v>
      </c>
      <c r="M5" s="16">
        <v>20842</v>
      </c>
      <c r="N5" s="16">
        <v>20912</v>
      </c>
      <c r="O5" s="16">
        <v>20991</v>
      </c>
      <c r="P5" s="16">
        <v>21065</v>
      </c>
      <c r="Q5" s="16">
        <v>21115</v>
      </c>
      <c r="R5" s="16">
        <v>21192</v>
      </c>
      <c r="S5" s="16">
        <v>21251</v>
      </c>
      <c r="T5" s="16">
        <v>21309</v>
      </c>
      <c r="U5" s="16">
        <v>21389</v>
      </c>
      <c r="V5" s="16">
        <v>21470</v>
      </c>
      <c r="W5" s="16">
        <v>21552</v>
      </c>
      <c r="X5" s="16">
        <v>21621</v>
      </c>
      <c r="Y5" s="16">
        <v>21671</v>
      </c>
      <c r="Z5" s="16">
        <v>21706</v>
      </c>
      <c r="AA5" s="16">
        <v>21770</v>
      </c>
      <c r="AB5" s="16">
        <v>21830</v>
      </c>
      <c r="AC5" s="16">
        <v>21908</v>
      </c>
      <c r="AD5" s="16">
        <v>21955</v>
      </c>
      <c r="AE5" s="16">
        <v>21979</v>
      </c>
      <c r="AF5" s="16">
        <v>22041</v>
      </c>
      <c r="AG5" s="16"/>
      <c r="AI5">
        <f>MAX(C5:AG5)-B5</f>
        <v>1947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36" priority="1" stopIfTrue="1" operator="greaterThan">
      <formula>17</formula>
    </cfRule>
    <cfRule type="cellIs" dxfId="3235" priority="2" stopIfTrue="1" operator="between">
      <formula>10</formula>
      <formula>15</formula>
    </cfRule>
    <cfRule type="cellIs" dxfId="3234" priority="3" stopIfTrue="1" operator="between">
      <formula>15</formula>
      <formula>17</formula>
    </cfRule>
  </conditionalFormatting>
  <conditionalFormatting sqref="B4:AG4">
    <cfRule type="cellIs" dxfId="3233" priority="4" stopIfTrue="1" operator="greaterThan">
      <formula>50</formula>
    </cfRule>
    <cfRule type="cellIs" dxfId="3232" priority="5" stopIfTrue="1" operator="between">
      <formula>25</formula>
      <formula>35</formula>
    </cfRule>
    <cfRule type="cellIs" dxfId="3231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>
      <selection activeCell="AD48" sqref="AD48"/>
    </sheetView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2.7269999999999999</v>
      </c>
      <c r="E3" s="11">
        <v>9.9949999999999992</v>
      </c>
      <c r="F3" s="11">
        <v>10</v>
      </c>
      <c r="G3" s="11">
        <v>10</v>
      </c>
      <c r="H3" s="11">
        <v>10</v>
      </c>
      <c r="I3" s="11">
        <v>10</v>
      </c>
      <c r="J3" s="11">
        <v>3.3250000000000002</v>
      </c>
      <c r="K3" s="11">
        <v>10</v>
      </c>
      <c r="L3" s="11">
        <v>3.5449999999999999</v>
      </c>
      <c r="M3" s="11">
        <v>10</v>
      </c>
      <c r="N3" s="11">
        <v>10</v>
      </c>
      <c r="O3" s="11">
        <v>10</v>
      </c>
      <c r="P3" s="11">
        <v>10</v>
      </c>
      <c r="Q3" s="11">
        <v>10</v>
      </c>
      <c r="R3" s="11">
        <v>10</v>
      </c>
      <c r="S3" s="11">
        <v>9.8059999999999992</v>
      </c>
      <c r="T3" s="11">
        <v>9.8989999999999991</v>
      </c>
      <c r="U3" s="11">
        <v>10</v>
      </c>
      <c r="V3" s="11">
        <v>10</v>
      </c>
      <c r="W3" s="11">
        <v>6.327</v>
      </c>
      <c r="X3" s="11">
        <v>3.8250000000000002</v>
      </c>
      <c r="Y3" s="11">
        <v>0</v>
      </c>
      <c r="Z3" s="11">
        <v>10</v>
      </c>
      <c r="AA3" s="11">
        <v>10</v>
      </c>
      <c r="AB3" s="11">
        <v>8.2520000000000007</v>
      </c>
      <c r="AC3" s="11">
        <v>10</v>
      </c>
      <c r="AD3" s="11">
        <v>10</v>
      </c>
      <c r="AE3" s="11">
        <v>10</v>
      </c>
      <c r="AF3" s="11">
        <v>7.9950000000000001</v>
      </c>
      <c r="AG3" s="11">
        <v>10</v>
      </c>
      <c r="AH3" s="11"/>
      <c r="AI3" s="11"/>
      <c r="AM3" s="5"/>
    </row>
    <row r="4" spans="1:40" s="4" customFormat="1" x14ac:dyDescent="0.25">
      <c r="A4" s="3" t="s">
        <v>7</v>
      </c>
      <c r="B4" s="22">
        <v>62.4</v>
      </c>
      <c r="C4" s="22">
        <v>78.099999999999994</v>
      </c>
      <c r="D4" s="22">
        <v>15.4</v>
      </c>
      <c r="E4" s="22">
        <v>81.8</v>
      </c>
      <c r="F4" s="22">
        <v>42.2</v>
      </c>
      <c r="G4" s="22">
        <v>51.9</v>
      </c>
      <c r="H4" s="22">
        <v>64.3</v>
      </c>
      <c r="I4" s="22">
        <v>42.8</v>
      </c>
      <c r="J4" s="22">
        <v>15.1</v>
      </c>
      <c r="K4" s="22">
        <v>22.9</v>
      </c>
      <c r="L4" s="22">
        <v>17.100000000000001</v>
      </c>
      <c r="M4" s="22">
        <v>27.6</v>
      </c>
      <c r="N4" s="22">
        <v>53.6</v>
      </c>
      <c r="O4" s="22">
        <v>46.1</v>
      </c>
      <c r="P4" s="22">
        <v>50.6</v>
      </c>
      <c r="Q4" s="22">
        <v>74.5</v>
      </c>
      <c r="R4" s="22">
        <v>76.7</v>
      </c>
      <c r="S4" s="22">
        <v>78.900000000000006</v>
      </c>
      <c r="T4" s="22">
        <v>78.599999999999994</v>
      </c>
      <c r="U4" s="22">
        <v>68.900000000000006</v>
      </c>
      <c r="V4" s="22">
        <v>25.8</v>
      </c>
      <c r="W4" s="22">
        <v>33.9</v>
      </c>
      <c r="X4" s="22">
        <v>17.100000000000001</v>
      </c>
      <c r="Y4" s="22">
        <v>0</v>
      </c>
      <c r="Z4" s="22">
        <v>55.8</v>
      </c>
      <c r="AA4" s="22">
        <v>76.400000000000006</v>
      </c>
      <c r="AB4" s="22">
        <v>22.8</v>
      </c>
      <c r="AC4" s="22">
        <v>49.7</v>
      </c>
      <c r="AD4" s="22">
        <v>51.3</v>
      </c>
      <c r="AE4" s="22">
        <v>39.700000000000003</v>
      </c>
      <c r="AF4" s="22">
        <v>19.600000000000001</v>
      </c>
      <c r="AG4" s="22">
        <v>56.6</v>
      </c>
      <c r="AI4" s="4">
        <f>SUM(C4:AG4)</f>
        <v>1435.8</v>
      </c>
      <c r="AJ4" s="6">
        <f>AVERAGE(C4:AG4)</f>
        <v>46.316129032258061</v>
      </c>
      <c r="AK4" s="17"/>
    </row>
    <row r="5" spans="1:40" x14ac:dyDescent="0.25">
      <c r="A5" s="2" t="s">
        <v>12</v>
      </c>
      <c r="B5" s="16">
        <v>22041</v>
      </c>
      <c r="C5">
        <v>22119</v>
      </c>
      <c r="D5">
        <v>22135</v>
      </c>
      <c r="E5" s="16">
        <v>22217</v>
      </c>
      <c r="F5" s="16">
        <v>22259</v>
      </c>
      <c r="G5" s="16">
        <v>22311</v>
      </c>
      <c r="H5" s="16">
        <v>22375</v>
      </c>
      <c r="I5" s="16">
        <v>22418</v>
      </c>
      <c r="J5" s="16">
        <v>22433</v>
      </c>
      <c r="K5" s="16">
        <v>22456</v>
      </c>
      <c r="L5" s="16">
        <v>22473</v>
      </c>
      <c r="M5" s="16">
        <v>22501</v>
      </c>
      <c r="N5" s="16">
        <v>22555</v>
      </c>
      <c r="O5" s="16">
        <v>22601</v>
      </c>
      <c r="P5" s="16">
        <v>22651</v>
      </c>
      <c r="Q5" s="16">
        <v>22726</v>
      </c>
      <c r="R5" s="16">
        <v>22803</v>
      </c>
      <c r="S5" s="16">
        <v>22882</v>
      </c>
      <c r="T5" s="16">
        <v>22960</v>
      </c>
      <c r="U5" s="16">
        <v>23029</v>
      </c>
      <c r="V5" s="16">
        <v>23055</v>
      </c>
      <c r="W5" s="16">
        <v>23089</v>
      </c>
      <c r="X5" s="16">
        <v>23106</v>
      </c>
      <c r="Y5" s="16"/>
      <c r="Z5" s="16">
        <v>23162</v>
      </c>
      <c r="AA5" s="16">
        <v>23239</v>
      </c>
      <c r="AB5" s="16">
        <v>23261</v>
      </c>
      <c r="AC5" s="16">
        <v>23311</v>
      </c>
      <c r="AD5" s="16">
        <v>23362</v>
      </c>
      <c r="AE5" s="16">
        <v>23402</v>
      </c>
      <c r="AF5" s="16">
        <v>23422</v>
      </c>
      <c r="AG5" s="16">
        <v>23479</v>
      </c>
      <c r="AI5">
        <f>MAX(C5:AG5)-B5</f>
        <v>1438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30" priority="1" stopIfTrue="1" operator="greaterThan">
      <formula>17</formula>
    </cfRule>
    <cfRule type="cellIs" dxfId="3229" priority="2" stopIfTrue="1" operator="between">
      <formula>10</formula>
      <formula>15</formula>
    </cfRule>
    <cfRule type="cellIs" dxfId="3228" priority="3" stopIfTrue="1" operator="between">
      <formula>15</formula>
      <formula>17</formula>
    </cfRule>
  </conditionalFormatting>
  <conditionalFormatting sqref="B4:AG4">
    <cfRule type="cellIs" dxfId="3227" priority="4" stopIfTrue="1" operator="greaterThan">
      <formula>50</formula>
    </cfRule>
    <cfRule type="cellIs" dxfId="3226" priority="5" stopIfTrue="1" operator="between">
      <formula>25</formula>
      <formula>35</formula>
    </cfRule>
    <cfRule type="cellIs" dxfId="3225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10</v>
      </c>
      <c r="E3" s="11">
        <v>10</v>
      </c>
      <c r="F3" s="11">
        <v>10</v>
      </c>
      <c r="G3" s="11">
        <v>6.6849999999999996</v>
      </c>
      <c r="H3" s="11">
        <v>10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10</v>
      </c>
      <c r="R3" s="11">
        <v>10</v>
      </c>
      <c r="S3" s="11">
        <v>10</v>
      </c>
      <c r="T3" s="11">
        <v>10</v>
      </c>
      <c r="U3" s="11">
        <v>10</v>
      </c>
      <c r="V3" s="11">
        <v>10</v>
      </c>
      <c r="W3" s="11">
        <v>10</v>
      </c>
      <c r="X3" s="11">
        <v>10</v>
      </c>
      <c r="Y3" s="11">
        <v>10</v>
      </c>
      <c r="Z3" s="11">
        <v>10</v>
      </c>
      <c r="AA3" s="11">
        <v>8.3849999999999998</v>
      </c>
      <c r="AB3" s="11">
        <v>3.2919999999999998</v>
      </c>
      <c r="AC3" s="11">
        <v>10</v>
      </c>
      <c r="AD3" s="11">
        <v>10</v>
      </c>
      <c r="AE3" s="11">
        <v>10</v>
      </c>
      <c r="AF3" s="11">
        <v>10</v>
      </c>
      <c r="AG3" s="11">
        <v>10</v>
      </c>
      <c r="AH3" s="11"/>
      <c r="AI3" s="11"/>
      <c r="AM3" s="5"/>
    </row>
    <row r="4" spans="1:40" s="4" customFormat="1" x14ac:dyDescent="0.25">
      <c r="A4" s="3" t="s">
        <v>7</v>
      </c>
      <c r="B4" s="22">
        <v>56.6</v>
      </c>
      <c r="C4" s="22">
        <v>62.4</v>
      </c>
      <c r="D4" s="22">
        <v>37</v>
      </c>
      <c r="E4" s="22">
        <v>37.200000000000003</v>
      </c>
      <c r="F4" s="22">
        <v>50.1</v>
      </c>
      <c r="G4" s="22">
        <v>47.3</v>
      </c>
      <c r="H4" s="22">
        <v>62.4</v>
      </c>
      <c r="I4" s="22">
        <v>49.1</v>
      </c>
      <c r="J4" s="22">
        <v>69.900000000000006</v>
      </c>
      <c r="K4" s="22">
        <v>60.2</v>
      </c>
      <c r="L4" s="22">
        <v>48.1</v>
      </c>
      <c r="M4" s="22">
        <v>16.399999999999999</v>
      </c>
      <c r="N4" s="22">
        <v>62.4</v>
      </c>
      <c r="O4" s="22">
        <v>39.200000000000003</v>
      </c>
      <c r="P4" s="22">
        <v>47.6</v>
      </c>
      <c r="Q4" s="22">
        <v>28.3</v>
      </c>
      <c r="R4" s="22">
        <v>41.2</v>
      </c>
      <c r="S4" s="22">
        <v>76.2</v>
      </c>
      <c r="T4" s="22">
        <v>79.099999999999994</v>
      </c>
      <c r="U4" s="22">
        <v>52.4</v>
      </c>
      <c r="V4" s="22">
        <v>54.9</v>
      </c>
      <c r="W4" s="22">
        <v>62.6</v>
      </c>
      <c r="X4" s="22">
        <v>71</v>
      </c>
      <c r="Y4" s="22">
        <v>24.5</v>
      </c>
      <c r="Z4" s="22">
        <v>53.7</v>
      </c>
      <c r="AA4" s="22">
        <v>29.8</v>
      </c>
      <c r="AB4" s="22">
        <v>11.9</v>
      </c>
      <c r="AC4" s="22">
        <v>47.5</v>
      </c>
      <c r="AD4" s="22">
        <v>63.9</v>
      </c>
      <c r="AE4" s="22">
        <v>36</v>
      </c>
      <c r="AF4" s="22">
        <v>54.9</v>
      </c>
      <c r="AG4" s="22">
        <v>30.4</v>
      </c>
      <c r="AI4" s="4">
        <f>SUM(C4:AG4)</f>
        <v>1507.6000000000004</v>
      </c>
      <c r="AJ4" s="6">
        <f>AVERAGE(C4:AG4)</f>
        <v>48.632258064516144</v>
      </c>
      <c r="AK4" s="17"/>
    </row>
    <row r="5" spans="1:40" x14ac:dyDescent="0.25">
      <c r="A5" s="2" t="s">
        <v>12</v>
      </c>
      <c r="B5" s="16">
        <v>23479</v>
      </c>
      <c r="C5">
        <v>23541</v>
      </c>
      <c r="D5">
        <v>23578</v>
      </c>
      <c r="E5" s="16">
        <v>23615</v>
      </c>
      <c r="F5" s="16">
        <v>23665</v>
      </c>
      <c r="G5" s="16">
        <v>23713</v>
      </c>
      <c r="H5" s="16">
        <v>23775</v>
      </c>
      <c r="I5" s="16">
        <v>23824</v>
      </c>
      <c r="J5" s="16">
        <v>23894</v>
      </c>
      <c r="K5" s="16">
        <v>23955</v>
      </c>
      <c r="L5" s="16">
        <v>24003</v>
      </c>
      <c r="M5" s="16">
        <v>24019</v>
      </c>
      <c r="N5" s="16">
        <v>24082</v>
      </c>
      <c r="O5" s="16">
        <v>24121</v>
      </c>
      <c r="P5" s="16">
        <v>24168</v>
      </c>
      <c r="Q5" s="16">
        <v>24197</v>
      </c>
      <c r="R5" s="16">
        <v>24238</v>
      </c>
      <c r="S5" s="16">
        <v>24314</v>
      </c>
      <c r="T5" s="16">
        <v>24393</v>
      </c>
      <c r="U5" s="16">
        <v>24446</v>
      </c>
      <c r="V5" s="16">
        <v>24501</v>
      </c>
      <c r="W5" s="16">
        <v>24563</v>
      </c>
      <c r="X5" s="16">
        <v>24635</v>
      </c>
      <c r="Y5" s="16">
        <v>24659</v>
      </c>
      <c r="Z5" s="16">
        <v>24713</v>
      </c>
      <c r="AA5" s="16">
        <v>24743</v>
      </c>
      <c r="AB5" s="16">
        <v>24755</v>
      </c>
      <c r="AC5" s="16">
        <v>24802</v>
      </c>
      <c r="AD5" s="16">
        <v>24866</v>
      </c>
      <c r="AE5" s="16">
        <v>24902</v>
      </c>
      <c r="AF5" s="16">
        <v>24957</v>
      </c>
      <c r="AG5" s="16">
        <v>24988</v>
      </c>
      <c r="AI5">
        <f>MAX(C5:AG5)-B5</f>
        <v>1509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24" priority="1" stopIfTrue="1" operator="greaterThan">
      <formula>17</formula>
    </cfRule>
    <cfRule type="cellIs" dxfId="3223" priority="2" stopIfTrue="1" operator="between">
      <formula>10</formula>
      <formula>15</formula>
    </cfRule>
    <cfRule type="cellIs" dxfId="3222" priority="3" stopIfTrue="1" operator="between">
      <formula>15</formula>
      <formula>17</formula>
    </cfRule>
  </conditionalFormatting>
  <conditionalFormatting sqref="B4:AG4">
    <cfRule type="cellIs" dxfId="3221" priority="4" stopIfTrue="1" operator="greaterThan">
      <formula>50</formula>
    </cfRule>
    <cfRule type="cellIs" dxfId="3220" priority="5" stopIfTrue="1" operator="between">
      <formula>25</formula>
      <formula>35</formula>
    </cfRule>
    <cfRule type="cellIs" dxfId="3219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10</v>
      </c>
      <c r="E3" s="11">
        <v>10</v>
      </c>
      <c r="F3" s="11">
        <v>10</v>
      </c>
      <c r="G3" s="11">
        <v>10</v>
      </c>
      <c r="H3" s="11">
        <v>9.8010000000000002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10</v>
      </c>
      <c r="R3" s="11">
        <v>9.7509999999999994</v>
      </c>
      <c r="S3" s="11">
        <v>10</v>
      </c>
      <c r="T3" s="11"/>
      <c r="U3" s="11">
        <v>9.8439999999999994</v>
      </c>
      <c r="V3" s="11">
        <v>10</v>
      </c>
      <c r="W3" s="11">
        <v>10</v>
      </c>
      <c r="X3" s="11">
        <v>10</v>
      </c>
      <c r="Y3" s="11">
        <v>9.9760000000000009</v>
      </c>
      <c r="Z3" s="11">
        <v>9.9920000000000009</v>
      </c>
      <c r="AA3" s="11">
        <v>10</v>
      </c>
      <c r="AB3" s="11">
        <v>9.8320000000000007</v>
      </c>
      <c r="AC3" s="11">
        <v>9.8149999999999995</v>
      </c>
      <c r="AD3" s="11">
        <v>9.6989999999999998</v>
      </c>
      <c r="AE3" s="11">
        <v>10</v>
      </c>
      <c r="AF3" s="11">
        <v>2.2050000000000001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30.4</v>
      </c>
      <c r="C4" s="22">
        <v>42.3</v>
      </c>
      <c r="D4" s="22">
        <v>68.5</v>
      </c>
      <c r="E4" s="22">
        <v>44.2</v>
      </c>
      <c r="F4" s="22">
        <v>61.3</v>
      </c>
      <c r="G4" s="22">
        <v>29.3</v>
      </c>
      <c r="H4" s="22">
        <v>70.099999999999994</v>
      </c>
      <c r="I4" s="22">
        <v>67.5</v>
      </c>
      <c r="J4" s="22">
        <v>65.599999999999994</v>
      </c>
      <c r="K4" s="22">
        <v>40.5</v>
      </c>
      <c r="L4" s="22">
        <v>52.5</v>
      </c>
      <c r="M4" s="22">
        <v>52.2</v>
      </c>
      <c r="N4" s="22">
        <v>44.2</v>
      </c>
      <c r="O4" s="22">
        <v>54.6</v>
      </c>
      <c r="P4" s="22">
        <v>72.2</v>
      </c>
      <c r="Q4" s="22">
        <v>63.4</v>
      </c>
      <c r="R4" s="22">
        <v>69.7</v>
      </c>
      <c r="S4" s="22">
        <v>44.5</v>
      </c>
      <c r="T4" s="22">
        <v>24.7</v>
      </c>
      <c r="U4" s="22">
        <v>37.299999999999997</v>
      </c>
      <c r="V4" s="22">
        <v>58</v>
      </c>
      <c r="W4" s="22">
        <v>44</v>
      </c>
      <c r="X4" s="22">
        <v>48.2</v>
      </c>
      <c r="Y4" s="22">
        <v>71</v>
      </c>
      <c r="Z4" s="22">
        <v>44.6</v>
      </c>
      <c r="AA4" s="22">
        <v>48.4</v>
      </c>
      <c r="AB4" s="22">
        <v>66.3</v>
      </c>
      <c r="AC4" s="22">
        <v>66.900000000000006</v>
      </c>
      <c r="AD4" s="22">
        <v>64.7</v>
      </c>
      <c r="AE4" s="22">
        <v>53.7</v>
      </c>
      <c r="AF4" s="22">
        <v>13.4</v>
      </c>
      <c r="AG4" s="22"/>
      <c r="AI4" s="4">
        <f>SUM(C4:AG4)</f>
        <v>1583.8000000000006</v>
      </c>
      <c r="AJ4" s="6">
        <f>AVERAGE(C4:AG4)</f>
        <v>52.793333333333358</v>
      </c>
      <c r="AK4" s="17"/>
    </row>
    <row r="5" spans="1:40" x14ac:dyDescent="0.25">
      <c r="A5" s="2" t="s">
        <v>12</v>
      </c>
      <c r="B5" s="16">
        <v>24988</v>
      </c>
      <c r="C5">
        <v>25030</v>
      </c>
      <c r="D5">
        <v>25098</v>
      </c>
      <c r="E5" s="16">
        <v>25143</v>
      </c>
      <c r="F5" s="16">
        <v>25204</v>
      </c>
      <c r="G5" s="16">
        <v>25233</v>
      </c>
      <c r="H5" s="16">
        <v>25304</v>
      </c>
      <c r="I5" s="16">
        <v>25371</v>
      </c>
      <c r="J5" s="16">
        <v>25437</v>
      </c>
      <c r="K5" s="16">
        <v>25477</v>
      </c>
      <c r="L5" s="16">
        <v>25530</v>
      </c>
      <c r="M5" s="16">
        <v>25582</v>
      </c>
      <c r="N5" s="16">
        <v>25627</v>
      </c>
      <c r="O5" s="16">
        <v>25681</v>
      </c>
      <c r="P5" s="16">
        <v>25753</v>
      </c>
      <c r="Q5" s="16">
        <v>25817</v>
      </c>
      <c r="R5" s="16">
        <v>25887</v>
      </c>
      <c r="S5" s="16">
        <v>25931</v>
      </c>
      <c r="T5" s="16">
        <v>25956</v>
      </c>
      <c r="U5" s="16">
        <v>25993</v>
      </c>
      <c r="V5" s="16">
        <v>26051</v>
      </c>
      <c r="W5" s="16">
        <v>26095</v>
      </c>
      <c r="X5" s="16">
        <v>26144</v>
      </c>
      <c r="Y5" s="16">
        <v>26215</v>
      </c>
      <c r="Z5" s="16">
        <v>26259</v>
      </c>
      <c r="AA5" s="16">
        <v>26308</v>
      </c>
      <c r="AB5" s="16">
        <v>26374</v>
      </c>
      <c r="AC5" s="16">
        <v>26441</v>
      </c>
      <c r="AD5" s="16">
        <v>26506</v>
      </c>
      <c r="AE5" s="16">
        <v>26560</v>
      </c>
      <c r="AF5" s="16">
        <v>26573</v>
      </c>
      <c r="AG5" s="16"/>
      <c r="AI5">
        <f>MAX(C5:AG5)-B5</f>
        <v>1585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18" priority="1" stopIfTrue="1" operator="greaterThan">
      <formula>17</formula>
    </cfRule>
    <cfRule type="cellIs" dxfId="3217" priority="2" stopIfTrue="1" operator="between">
      <formula>10</formula>
      <formula>15</formula>
    </cfRule>
    <cfRule type="cellIs" dxfId="3216" priority="3" stopIfTrue="1" operator="between">
      <formula>15</formula>
      <formula>17</formula>
    </cfRule>
  </conditionalFormatting>
  <conditionalFormatting sqref="B4:AG4">
    <cfRule type="cellIs" dxfId="3215" priority="4" stopIfTrue="1" operator="greaterThan">
      <formula>50</formula>
    </cfRule>
    <cfRule type="cellIs" dxfId="3214" priority="5" stopIfTrue="1" operator="between">
      <formula>25</formula>
      <formula>35</formula>
    </cfRule>
    <cfRule type="cellIs" dxfId="3213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2.2050000000000001</v>
      </c>
      <c r="C3" s="11">
        <v>10</v>
      </c>
      <c r="D3" s="11">
        <v>10</v>
      </c>
      <c r="E3" s="11">
        <v>10</v>
      </c>
      <c r="F3" s="11">
        <v>10</v>
      </c>
      <c r="G3" s="11">
        <v>9.5370000000000008</v>
      </c>
      <c r="H3" s="11">
        <v>9.6509999999999998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3.3420000000000001</v>
      </c>
      <c r="P3" s="11">
        <v>9.6649999999999991</v>
      </c>
      <c r="Q3" s="11">
        <v>9.9719999999999995</v>
      </c>
      <c r="R3" s="11">
        <v>3.347</v>
      </c>
      <c r="S3" s="11">
        <v>10</v>
      </c>
      <c r="T3" s="11">
        <v>9.2149999999999999</v>
      </c>
      <c r="U3" s="11">
        <v>9.2690000000000001</v>
      </c>
      <c r="V3" s="11">
        <v>10</v>
      </c>
      <c r="W3" s="11">
        <v>10</v>
      </c>
      <c r="X3" s="11">
        <v>10</v>
      </c>
      <c r="Y3" s="11">
        <v>10</v>
      </c>
      <c r="Z3" s="11">
        <v>9.4250000000000007</v>
      </c>
      <c r="AA3" s="11">
        <v>10</v>
      </c>
      <c r="AB3" s="11">
        <v>8.57</v>
      </c>
      <c r="AC3" s="11">
        <v>2.5640000000000001</v>
      </c>
      <c r="AD3" s="11">
        <v>8.7330000000000005</v>
      </c>
      <c r="AE3" s="11">
        <v>8.8290000000000006</v>
      </c>
      <c r="AF3" s="11">
        <v>10</v>
      </c>
      <c r="AG3" s="11">
        <v>8.7479999999999993</v>
      </c>
      <c r="AH3" s="11"/>
      <c r="AI3" s="11"/>
      <c r="AM3" s="5"/>
    </row>
    <row r="4" spans="1:40" s="4" customFormat="1" x14ac:dyDescent="0.25">
      <c r="A4" s="3" t="s">
        <v>7</v>
      </c>
      <c r="B4" s="22">
        <v>13.4</v>
      </c>
      <c r="C4" s="22">
        <v>46.5</v>
      </c>
      <c r="D4" s="22">
        <v>57</v>
      </c>
      <c r="E4" s="22">
        <v>47.8</v>
      </c>
      <c r="F4" s="22">
        <v>48.1</v>
      </c>
      <c r="G4" s="22">
        <v>46.4</v>
      </c>
      <c r="H4" s="22">
        <v>55.9</v>
      </c>
      <c r="I4" s="22">
        <v>23.5</v>
      </c>
      <c r="J4" s="22">
        <v>36.1</v>
      </c>
      <c r="K4" s="22">
        <v>51.4</v>
      </c>
      <c r="L4" s="22">
        <v>33.1</v>
      </c>
      <c r="M4" s="22">
        <v>18.5</v>
      </c>
      <c r="N4" s="22">
        <v>26.4</v>
      </c>
      <c r="O4" s="22">
        <v>9.8000000000000007</v>
      </c>
      <c r="P4" s="22">
        <v>50.3</v>
      </c>
      <c r="Q4" s="22">
        <v>28.9</v>
      </c>
      <c r="R4" s="22">
        <v>12.3</v>
      </c>
      <c r="S4" s="22">
        <v>39.200000000000003</v>
      </c>
      <c r="T4" s="22">
        <v>56.6</v>
      </c>
      <c r="U4" s="22">
        <v>55.1</v>
      </c>
      <c r="V4" s="22">
        <v>38</v>
      </c>
      <c r="W4" s="22">
        <v>28.8</v>
      </c>
      <c r="X4" s="22">
        <v>15.8</v>
      </c>
      <c r="Y4" s="22">
        <v>43.2</v>
      </c>
      <c r="Z4" s="22">
        <v>54.7</v>
      </c>
      <c r="AA4" s="22">
        <v>15.2</v>
      </c>
      <c r="AB4" s="22">
        <v>20.3</v>
      </c>
      <c r="AC4" s="22">
        <v>10.3</v>
      </c>
      <c r="AD4" s="22">
        <v>47.9</v>
      </c>
      <c r="AE4" s="22">
        <v>48.8</v>
      </c>
      <c r="AF4" s="22">
        <v>38.5</v>
      </c>
      <c r="AG4" s="22">
        <v>48</v>
      </c>
      <c r="AI4" s="4">
        <f>SUM(C4:AG4)</f>
        <v>1152.3999999999999</v>
      </c>
      <c r="AJ4" s="6">
        <f>AVERAGE(C4:AG4)</f>
        <v>37.174193548387095</v>
      </c>
      <c r="AK4" s="17"/>
    </row>
    <row r="5" spans="1:40" x14ac:dyDescent="0.25">
      <c r="A5" s="2" t="s">
        <v>12</v>
      </c>
      <c r="B5" s="16">
        <v>26573</v>
      </c>
      <c r="C5">
        <v>26620</v>
      </c>
      <c r="D5">
        <v>26677</v>
      </c>
      <c r="E5" s="16">
        <v>26724</v>
      </c>
      <c r="F5" s="16">
        <v>26773</v>
      </c>
      <c r="G5" s="16">
        <v>26819</v>
      </c>
      <c r="H5" s="16">
        <v>26875</v>
      </c>
      <c r="I5" s="16">
        <v>26899</v>
      </c>
      <c r="J5" s="16">
        <v>26935</v>
      </c>
      <c r="K5" s="16">
        <v>26986</v>
      </c>
      <c r="L5" s="16">
        <v>27019</v>
      </c>
      <c r="M5" s="16">
        <v>27038</v>
      </c>
      <c r="N5" s="16">
        <v>27064</v>
      </c>
      <c r="O5" s="16">
        <v>27074</v>
      </c>
      <c r="P5" s="16">
        <v>27125</v>
      </c>
      <c r="Q5" s="16">
        <v>27153</v>
      </c>
      <c r="R5" s="16">
        <v>27166</v>
      </c>
      <c r="S5" s="16">
        <v>27205</v>
      </c>
      <c r="T5" s="16">
        <v>27262</v>
      </c>
      <c r="U5" s="16">
        <v>27317</v>
      </c>
      <c r="V5" s="16">
        <v>27355</v>
      </c>
      <c r="W5" s="16">
        <v>27384</v>
      </c>
      <c r="X5" s="16">
        <v>27400</v>
      </c>
      <c r="Y5" s="16">
        <v>27443</v>
      </c>
      <c r="Z5" s="16">
        <v>27498</v>
      </c>
      <c r="AA5" s="16">
        <v>27513</v>
      </c>
      <c r="AB5" s="16">
        <v>27533</v>
      </c>
      <c r="AC5" s="16">
        <v>27544</v>
      </c>
      <c r="AD5" s="16">
        <v>27592</v>
      </c>
      <c r="AE5" s="16">
        <v>27641</v>
      </c>
      <c r="AF5" s="16">
        <v>27679</v>
      </c>
      <c r="AG5" s="16">
        <v>27727</v>
      </c>
      <c r="AI5">
        <f>MAX(C5:AG5)-B5</f>
        <v>1154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12" priority="1" stopIfTrue="1" operator="greaterThan">
      <formula>17</formula>
    </cfRule>
    <cfRule type="cellIs" dxfId="3211" priority="2" stopIfTrue="1" operator="between">
      <formula>10</formula>
      <formula>15</formula>
    </cfRule>
    <cfRule type="cellIs" dxfId="3210" priority="3" stopIfTrue="1" operator="between">
      <formula>15</formula>
      <formula>17</formula>
    </cfRule>
  </conditionalFormatting>
  <conditionalFormatting sqref="B4:AG4">
    <cfRule type="cellIs" dxfId="3209" priority="4" stopIfTrue="1" operator="greaterThan">
      <formula>50</formula>
    </cfRule>
    <cfRule type="cellIs" dxfId="3208" priority="5" stopIfTrue="1" operator="between">
      <formula>25</formula>
      <formula>35</formula>
    </cfRule>
    <cfRule type="cellIs" dxfId="3207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8.7479999999999993</v>
      </c>
      <c r="C3" s="11">
        <v>9.1920000000000002</v>
      </c>
      <c r="D3" s="11">
        <v>8.8770000000000007</v>
      </c>
      <c r="E3" s="11">
        <v>10</v>
      </c>
      <c r="F3" s="11">
        <v>8.7650000000000006</v>
      </c>
      <c r="G3" s="11">
        <v>0.67300000000000004</v>
      </c>
      <c r="H3" s="11">
        <v>6.726</v>
      </c>
      <c r="I3" s="11">
        <v>9.6679999999999993</v>
      </c>
      <c r="J3" s="11">
        <v>8.9649999999999999</v>
      </c>
      <c r="K3" s="11">
        <v>6.6959999999999997</v>
      </c>
      <c r="L3" s="11">
        <v>1.696</v>
      </c>
      <c r="M3" s="11">
        <v>2.456</v>
      </c>
      <c r="N3" s="11">
        <v>8.8629999999999995</v>
      </c>
      <c r="O3" s="11">
        <v>9.9529999999999994</v>
      </c>
      <c r="P3" s="11">
        <v>3.1179999999999999</v>
      </c>
      <c r="Q3" s="11">
        <v>3.87</v>
      </c>
      <c r="R3" s="11">
        <v>8.6509999999999998</v>
      </c>
      <c r="S3" s="11">
        <v>4.0670000000000002</v>
      </c>
      <c r="T3" s="11">
        <v>10</v>
      </c>
      <c r="U3" s="11">
        <v>7.3940000000000001</v>
      </c>
      <c r="V3" s="11">
        <v>10</v>
      </c>
      <c r="W3" s="11">
        <v>7.64</v>
      </c>
      <c r="X3" s="11">
        <v>6.6639999999999997</v>
      </c>
      <c r="Y3" s="11">
        <v>6.4779999999999998</v>
      </c>
      <c r="Z3" s="11">
        <v>5.9610000000000003</v>
      </c>
      <c r="AA3" s="11">
        <v>1.0609999999999999</v>
      </c>
      <c r="AB3" s="11">
        <v>3.218</v>
      </c>
      <c r="AC3" s="11">
        <v>8.3279999999999994</v>
      </c>
      <c r="AD3" s="11">
        <v>2.105</v>
      </c>
      <c r="AE3" s="11">
        <v>1.284</v>
      </c>
      <c r="AF3" s="11">
        <v>7.5279999999999996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48</v>
      </c>
      <c r="C4" s="22">
        <v>47.1</v>
      </c>
      <c r="D4" s="22">
        <v>46.1</v>
      </c>
      <c r="E4" s="22">
        <v>28.5</v>
      </c>
      <c r="F4" s="22">
        <v>10.4</v>
      </c>
      <c r="G4" s="22">
        <v>2.8</v>
      </c>
      <c r="H4" s="22">
        <v>12.6</v>
      </c>
      <c r="I4" s="22">
        <v>38.799999999999997</v>
      </c>
      <c r="J4" s="22">
        <v>42.9</v>
      </c>
      <c r="K4" s="22">
        <v>16.5</v>
      </c>
      <c r="L4" s="22">
        <v>6.4</v>
      </c>
      <c r="M4" s="22">
        <v>7.1</v>
      </c>
      <c r="N4" s="22">
        <v>9.9</v>
      </c>
      <c r="O4" s="22">
        <v>30.4</v>
      </c>
      <c r="P4" s="22">
        <v>9.3000000000000007</v>
      </c>
      <c r="Q4" s="22">
        <v>7.4</v>
      </c>
      <c r="R4" s="22">
        <v>27.8</v>
      </c>
      <c r="S4" s="22">
        <v>10.7</v>
      </c>
      <c r="T4" s="22">
        <v>19.100000000000001</v>
      </c>
      <c r="U4" s="22">
        <v>29.3</v>
      </c>
      <c r="V4" s="22">
        <v>21.1</v>
      </c>
      <c r="W4" s="22">
        <v>21.5</v>
      </c>
      <c r="X4" s="22">
        <v>27.8</v>
      </c>
      <c r="Y4" s="22">
        <v>20.5</v>
      </c>
      <c r="Z4" s="22">
        <v>23.6</v>
      </c>
      <c r="AA4" s="22">
        <v>4.2</v>
      </c>
      <c r="AB4" s="22">
        <v>9.1</v>
      </c>
      <c r="AC4" s="22">
        <v>16.100000000000001</v>
      </c>
      <c r="AD4" s="22">
        <v>5.8</v>
      </c>
      <c r="AE4" s="22">
        <v>4.0999999999999996</v>
      </c>
      <c r="AF4" s="22">
        <v>13.4</v>
      </c>
      <c r="AG4" s="22"/>
      <c r="AI4" s="4">
        <f>SUM(C4:AG4)</f>
        <v>570.30000000000007</v>
      </c>
      <c r="AJ4" s="6">
        <f>AVERAGE(C4:AG4)</f>
        <v>19.010000000000002</v>
      </c>
      <c r="AK4" s="17"/>
    </row>
    <row r="5" spans="1:40" x14ac:dyDescent="0.25">
      <c r="A5" s="2" t="s">
        <v>12</v>
      </c>
      <c r="B5" s="16">
        <v>27727</v>
      </c>
      <c r="C5">
        <v>27774</v>
      </c>
      <c r="D5">
        <v>27820</v>
      </c>
      <c r="E5" s="16">
        <v>27849</v>
      </c>
      <c r="F5" s="16">
        <v>27859</v>
      </c>
      <c r="G5" s="16">
        <v>27862</v>
      </c>
      <c r="H5" s="16">
        <v>27875</v>
      </c>
      <c r="I5" s="16">
        <v>27914</v>
      </c>
      <c r="J5" s="16">
        <v>27957</v>
      </c>
      <c r="K5" s="16">
        <v>27973</v>
      </c>
      <c r="L5" s="16">
        <v>27980</v>
      </c>
      <c r="M5" s="16">
        <v>27987</v>
      </c>
      <c r="N5" s="16">
        <v>27997</v>
      </c>
      <c r="O5" s="16">
        <v>28027</v>
      </c>
      <c r="P5" s="16">
        <v>28036</v>
      </c>
      <c r="Q5" s="16">
        <v>28044</v>
      </c>
      <c r="R5" s="16">
        <v>28072</v>
      </c>
      <c r="S5" s="16">
        <v>28083</v>
      </c>
      <c r="T5" s="16">
        <v>28102</v>
      </c>
      <c r="U5" s="16">
        <v>28131</v>
      </c>
      <c r="V5" s="16">
        <v>28152</v>
      </c>
      <c r="W5" s="16">
        <v>28174</v>
      </c>
      <c r="X5" s="16">
        <v>28202</v>
      </c>
      <c r="Y5" s="16">
        <v>28222</v>
      </c>
      <c r="Z5" s="16">
        <v>28246</v>
      </c>
      <c r="AA5" s="16">
        <v>28250</v>
      </c>
      <c r="AB5" s="16">
        <v>28259</v>
      </c>
      <c r="AC5" s="16">
        <v>28275</v>
      </c>
      <c r="AD5" s="16">
        <v>28281</v>
      </c>
      <c r="AE5" s="16">
        <v>28285</v>
      </c>
      <c r="AF5" s="16">
        <v>28299</v>
      </c>
      <c r="AG5" s="16"/>
      <c r="AI5">
        <f>MAX(C5:AG5)-B5</f>
        <v>572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06" priority="1" stopIfTrue="1" operator="greaterThan">
      <formula>17</formula>
    </cfRule>
    <cfRule type="cellIs" dxfId="3205" priority="2" stopIfTrue="1" operator="between">
      <formula>10</formula>
      <formula>15</formula>
    </cfRule>
    <cfRule type="cellIs" dxfId="3204" priority="3" stopIfTrue="1" operator="between">
      <formula>15</formula>
      <formula>17</formula>
    </cfRule>
  </conditionalFormatting>
  <conditionalFormatting sqref="B4:AG4">
    <cfRule type="cellIs" dxfId="3203" priority="4" stopIfTrue="1" operator="greaterThan">
      <formula>50</formula>
    </cfRule>
    <cfRule type="cellIs" dxfId="3202" priority="5" stopIfTrue="1" operator="between">
      <formula>25</formula>
      <formula>35</formula>
    </cfRule>
    <cfRule type="cellIs" dxfId="3201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7.5279999999999996</v>
      </c>
      <c r="C3" s="11">
        <v>1.417</v>
      </c>
      <c r="D3" s="11">
        <v>2.508</v>
      </c>
      <c r="E3" s="11">
        <v>1.41</v>
      </c>
      <c r="F3" s="11">
        <v>1.387</v>
      </c>
      <c r="G3" s="11">
        <v>1.028</v>
      </c>
      <c r="H3" s="11">
        <v>1.296</v>
      </c>
      <c r="I3" s="11">
        <v>0.93600000000000005</v>
      </c>
      <c r="J3" s="11">
        <v>2.4129999999999998</v>
      </c>
      <c r="K3" s="11">
        <v>2.5579999999999998</v>
      </c>
      <c r="L3" s="11">
        <v>4.617</v>
      </c>
      <c r="M3" s="11">
        <v>7.6219999999999999</v>
      </c>
      <c r="N3" s="11">
        <v>6.6509999999999998</v>
      </c>
      <c r="O3" s="11">
        <v>5.0110000000000001</v>
      </c>
      <c r="P3" s="11">
        <v>2.4990000000000001</v>
      </c>
      <c r="Q3" s="11">
        <v>2.3580000000000001</v>
      </c>
      <c r="R3" s="11">
        <v>2.0369999999999999</v>
      </c>
      <c r="S3" s="11">
        <v>0.85399999999999998</v>
      </c>
      <c r="T3" s="11">
        <v>0.69199999999999995</v>
      </c>
      <c r="U3" s="11">
        <v>5.07</v>
      </c>
      <c r="V3" s="11">
        <v>5.15</v>
      </c>
      <c r="W3" s="11">
        <v>5.2119999999999997</v>
      </c>
      <c r="X3" s="11">
        <v>5.2389999999999999</v>
      </c>
      <c r="Y3" s="11">
        <v>5.0380000000000003</v>
      </c>
      <c r="Z3" s="11">
        <v>5.0860000000000003</v>
      </c>
      <c r="AA3" s="11">
        <v>4.4485999999999999</v>
      </c>
      <c r="AB3" s="11">
        <v>5.8479999999999999</v>
      </c>
      <c r="AC3" s="11">
        <v>1.861</v>
      </c>
      <c r="AD3" s="11">
        <v>0.3</v>
      </c>
      <c r="AE3" s="11">
        <v>0.61499999999999999</v>
      </c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13.4</v>
      </c>
      <c r="C4" s="22">
        <v>4.4000000000000004</v>
      </c>
      <c r="D4" s="22">
        <v>7.5</v>
      </c>
      <c r="E4" s="22">
        <v>6.1</v>
      </c>
      <c r="F4" s="22">
        <v>4.9000000000000004</v>
      </c>
      <c r="G4" s="22">
        <v>3.4</v>
      </c>
      <c r="H4" s="22">
        <v>4.5999999999999996</v>
      </c>
      <c r="I4" s="22">
        <v>3.3</v>
      </c>
      <c r="J4" s="22">
        <v>7.6</v>
      </c>
      <c r="K4" s="22">
        <v>6</v>
      </c>
      <c r="L4" s="22">
        <v>8</v>
      </c>
      <c r="M4" s="22">
        <v>16.2</v>
      </c>
      <c r="N4" s="22">
        <v>18.3</v>
      </c>
      <c r="O4" s="22">
        <v>13.3</v>
      </c>
      <c r="P4" s="22">
        <v>6.8</v>
      </c>
      <c r="Q4" s="22">
        <v>9.1</v>
      </c>
      <c r="R4" s="22">
        <v>7.4</v>
      </c>
      <c r="S4" s="22">
        <v>3.3</v>
      </c>
      <c r="T4" s="22">
        <v>2.9</v>
      </c>
      <c r="U4" s="22">
        <v>13.2</v>
      </c>
      <c r="V4" s="22">
        <v>19.3</v>
      </c>
      <c r="W4" s="22">
        <v>19.8</v>
      </c>
      <c r="X4" s="22">
        <v>18.7</v>
      </c>
      <c r="Y4" s="22">
        <v>20</v>
      </c>
      <c r="Z4" s="22">
        <v>17.600000000000001</v>
      </c>
      <c r="AA4" s="22">
        <v>9.1</v>
      </c>
      <c r="AB4" s="22">
        <v>15.5</v>
      </c>
      <c r="AC4" s="22">
        <v>1.9</v>
      </c>
      <c r="AD4" s="22">
        <v>1.3</v>
      </c>
      <c r="AE4" s="22">
        <v>1.4</v>
      </c>
      <c r="AF4" s="22">
        <v>0.5</v>
      </c>
      <c r="AG4" s="22">
        <v>0.4</v>
      </c>
      <c r="AI4" s="4">
        <f>SUM(C4:AG4)</f>
        <v>271.7999999999999</v>
      </c>
      <c r="AJ4" s="6">
        <f>AVERAGE(C4:AG4)</f>
        <v>8.7677419354838673</v>
      </c>
      <c r="AK4" s="17"/>
    </row>
    <row r="5" spans="1:40" x14ac:dyDescent="0.25">
      <c r="A5" s="2" t="s">
        <v>12</v>
      </c>
      <c r="B5" s="16">
        <v>28299</v>
      </c>
      <c r="C5">
        <v>28303</v>
      </c>
      <c r="D5">
        <v>28311</v>
      </c>
      <c r="E5" s="16">
        <v>28317</v>
      </c>
      <c r="F5" s="16">
        <v>28322</v>
      </c>
      <c r="G5" s="16">
        <v>28325</v>
      </c>
      <c r="H5" s="16">
        <v>28330</v>
      </c>
      <c r="I5" s="16">
        <v>28333</v>
      </c>
      <c r="J5" s="16">
        <v>28341</v>
      </c>
      <c r="K5" s="16">
        <v>28347</v>
      </c>
      <c r="L5" s="16">
        <v>28355</v>
      </c>
      <c r="M5" s="16">
        <v>28371</v>
      </c>
      <c r="N5" s="16">
        <v>28390</v>
      </c>
      <c r="O5" s="16">
        <v>28403</v>
      </c>
      <c r="P5" s="16">
        <v>28410</v>
      </c>
      <c r="Q5" s="16">
        <v>28419</v>
      </c>
      <c r="R5" s="16">
        <v>28426</v>
      </c>
      <c r="S5" s="16">
        <v>28430</v>
      </c>
      <c r="T5" s="16">
        <v>28433</v>
      </c>
      <c r="U5" s="16">
        <v>28446</v>
      </c>
      <c r="V5" s="16">
        <v>28465</v>
      </c>
      <c r="W5" s="16">
        <v>28485</v>
      </c>
      <c r="X5" s="16">
        <v>28504</v>
      </c>
      <c r="Y5" s="16">
        <v>28524</v>
      </c>
      <c r="Z5" s="16">
        <v>28542</v>
      </c>
      <c r="AA5" s="16">
        <v>28551</v>
      </c>
      <c r="AB5" s="16">
        <v>28566</v>
      </c>
      <c r="AC5" s="16">
        <v>28568</v>
      </c>
      <c r="AD5" s="16">
        <v>28570</v>
      </c>
      <c r="AE5" s="16">
        <v>28571</v>
      </c>
      <c r="AF5" s="16">
        <v>28572</v>
      </c>
      <c r="AG5" s="16">
        <v>28572</v>
      </c>
      <c r="AI5">
        <f>MAX(C5:AG5)-B5</f>
        <v>273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200" priority="1" stopIfTrue="1" operator="greaterThan">
      <formula>17</formula>
    </cfRule>
    <cfRule type="cellIs" dxfId="3199" priority="2" stopIfTrue="1" operator="between">
      <formula>10</formula>
      <formula>15</formula>
    </cfRule>
    <cfRule type="cellIs" dxfId="3198" priority="3" stopIfTrue="1" operator="between">
      <formula>15</formula>
      <formula>17</formula>
    </cfRule>
  </conditionalFormatting>
  <conditionalFormatting sqref="B4:AG4">
    <cfRule type="cellIs" dxfId="3197" priority="4" stopIfTrue="1" operator="greaterThan">
      <formula>50</formula>
    </cfRule>
    <cfRule type="cellIs" dxfId="3196" priority="5" stopIfTrue="1" operator="between">
      <formula>25</formula>
      <formula>35</formula>
    </cfRule>
    <cfRule type="cellIs" dxfId="3195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/>
      <c r="C3" s="11">
        <v>0.20300000000000001</v>
      </c>
      <c r="D3" s="11">
        <v>0.10299999999999999</v>
      </c>
      <c r="E3" s="11">
        <v>1.2270000000000001</v>
      </c>
      <c r="F3" s="11">
        <v>6.8079999999999998</v>
      </c>
      <c r="G3" s="11">
        <v>6.3890000000000002</v>
      </c>
      <c r="H3" s="11">
        <v>6.5679999999999996</v>
      </c>
      <c r="I3" s="11">
        <v>6.72</v>
      </c>
      <c r="J3" s="11">
        <v>6.5679999999999996</v>
      </c>
      <c r="K3" s="11">
        <v>1.851</v>
      </c>
      <c r="L3" s="11">
        <v>6.782</v>
      </c>
      <c r="M3" s="11">
        <v>9.0039999999999996</v>
      </c>
      <c r="N3" s="11">
        <v>2.3380000000000001</v>
      </c>
      <c r="O3" s="11">
        <v>6.4059999999999997</v>
      </c>
      <c r="P3" s="11">
        <v>8.9480000000000004</v>
      </c>
      <c r="Q3" s="11">
        <v>7.2729999999999997</v>
      </c>
      <c r="R3" s="11">
        <v>2.657</v>
      </c>
      <c r="S3" s="11">
        <v>0.88300000000000001</v>
      </c>
      <c r="T3" s="11">
        <v>7.8520000000000003</v>
      </c>
      <c r="U3" s="11">
        <v>3.44</v>
      </c>
      <c r="V3" s="11">
        <v>3.8530000000000002</v>
      </c>
      <c r="W3" s="11">
        <v>2.2759999999999998</v>
      </c>
      <c r="X3" s="11">
        <v>1.4950000000000001</v>
      </c>
      <c r="Y3" s="11">
        <v>0.90600000000000003</v>
      </c>
      <c r="Z3" s="11">
        <v>7.6829999999999998</v>
      </c>
      <c r="AA3" s="11">
        <v>5.5350000000000001</v>
      </c>
      <c r="AB3" s="11">
        <v>1.294</v>
      </c>
      <c r="AC3" s="11">
        <v>0.626</v>
      </c>
      <c r="AD3" s="11">
        <v>4.2539999999999996</v>
      </c>
      <c r="AE3" s="11">
        <v>1.6</v>
      </c>
      <c r="AF3" s="11">
        <v>6.9489999999999998</v>
      </c>
      <c r="AG3" s="11">
        <v>7.0880000000000001</v>
      </c>
      <c r="AH3" s="11"/>
      <c r="AI3" s="11"/>
      <c r="AM3" s="5"/>
    </row>
    <row r="4" spans="1:40" s="4" customFormat="1" x14ac:dyDescent="0.25">
      <c r="A4" s="3" t="s">
        <v>7</v>
      </c>
      <c r="B4" s="22">
        <v>0.4</v>
      </c>
      <c r="C4" s="22">
        <v>0.9</v>
      </c>
      <c r="D4" s="22">
        <v>0.5</v>
      </c>
      <c r="E4" s="22">
        <v>3.8</v>
      </c>
      <c r="F4" s="22">
        <v>16</v>
      </c>
      <c r="G4" s="22">
        <v>24.5</v>
      </c>
      <c r="H4" s="22">
        <v>24.3</v>
      </c>
      <c r="I4" s="22">
        <v>24.4</v>
      </c>
      <c r="J4" s="22">
        <v>22.9</v>
      </c>
      <c r="K4" s="22">
        <v>5.0999999999999996</v>
      </c>
      <c r="L4" s="22">
        <v>24.8</v>
      </c>
      <c r="M4" s="22">
        <v>14.4</v>
      </c>
      <c r="N4" s="22">
        <v>9.1</v>
      </c>
      <c r="O4" s="22">
        <v>28</v>
      </c>
      <c r="P4" s="22">
        <v>10.8</v>
      </c>
      <c r="Q4" s="22">
        <v>16.899999999999999</v>
      </c>
      <c r="R4" s="22">
        <v>8.3000000000000007</v>
      </c>
      <c r="S4" s="22">
        <v>3.7</v>
      </c>
      <c r="T4" s="22">
        <v>25.5</v>
      </c>
      <c r="U4" s="22">
        <v>9.6999999999999993</v>
      </c>
      <c r="V4" s="22">
        <v>7.1</v>
      </c>
      <c r="W4" s="22">
        <v>7.6</v>
      </c>
      <c r="X4" s="22">
        <v>5.6</v>
      </c>
      <c r="Y4" s="22">
        <v>3.6</v>
      </c>
      <c r="Z4" s="22">
        <v>12.2</v>
      </c>
      <c r="AA4" s="22">
        <v>10.9</v>
      </c>
      <c r="AB4" s="22">
        <v>6.2</v>
      </c>
      <c r="AC4" s="22">
        <v>1.7</v>
      </c>
      <c r="AD4" s="22">
        <v>9.6999999999999993</v>
      </c>
      <c r="AE4" s="22">
        <v>6.1</v>
      </c>
      <c r="AF4" s="22">
        <v>10.8</v>
      </c>
      <c r="AG4" s="22">
        <v>20.7</v>
      </c>
      <c r="AI4" s="4">
        <f>SUM(C4:AG4)</f>
        <v>375.80000000000007</v>
      </c>
      <c r="AJ4" s="6">
        <f>AVERAGE(C4:AG4)</f>
        <v>12.122580645161293</v>
      </c>
      <c r="AK4" s="17"/>
    </row>
    <row r="5" spans="1:40" x14ac:dyDescent="0.25">
      <c r="A5" s="2" t="s">
        <v>12</v>
      </c>
      <c r="B5" s="16">
        <v>28572</v>
      </c>
      <c r="C5">
        <v>28573</v>
      </c>
      <c r="D5">
        <v>28573</v>
      </c>
      <c r="E5" s="16">
        <v>28577</v>
      </c>
      <c r="F5" s="16">
        <v>28593</v>
      </c>
      <c r="G5" s="16">
        <v>28618</v>
      </c>
      <c r="H5" s="16">
        <v>28642</v>
      </c>
      <c r="I5" s="16">
        <v>28667</v>
      </c>
      <c r="J5" s="16">
        <v>28689</v>
      </c>
      <c r="K5" s="16">
        <v>28695</v>
      </c>
      <c r="L5" s="16">
        <v>28720</v>
      </c>
      <c r="M5" s="16">
        <v>28734</v>
      </c>
      <c r="N5" s="16">
        <v>28743</v>
      </c>
      <c r="O5" s="16">
        <v>28771</v>
      </c>
      <c r="P5" s="16">
        <v>28782</v>
      </c>
      <c r="Q5" s="16">
        <v>28799</v>
      </c>
      <c r="R5" s="16">
        <v>28807</v>
      </c>
      <c r="S5" s="16">
        <v>28811</v>
      </c>
      <c r="T5" s="16">
        <v>28837</v>
      </c>
      <c r="U5" s="16">
        <v>28846</v>
      </c>
      <c r="V5" s="16">
        <v>28854</v>
      </c>
      <c r="W5" s="16">
        <v>28861</v>
      </c>
      <c r="X5" s="16">
        <v>28867</v>
      </c>
      <c r="Y5" s="16">
        <v>28870</v>
      </c>
      <c r="Z5" s="16">
        <v>28883</v>
      </c>
      <c r="AA5" s="16">
        <v>28894</v>
      </c>
      <c r="AB5" s="16">
        <v>28900</v>
      </c>
      <c r="AC5" s="16">
        <v>28902</v>
      </c>
      <c r="AD5" s="16">
        <v>28911</v>
      </c>
      <c r="AE5" s="16">
        <v>28917</v>
      </c>
      <c r="AF5" s="16">
        <v>28928</v>
      </c>
      <c r="AG5" s="16">
        <v>28949</v>
      </c>
      <c r="AI5">
        <f>MAX(C5:AG5)-B5</f>
        <v>377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94" priority="1" stopIfTrue="1" operator="greaterThan">
      <formula>17</formula>
    </cfRule>
    <cfRule type="cellIs" dxfId="3193" priority="2" stopIfTrue="1" operator="between">
      <formula>10</formula>
      <formula>15</formula>
    </cfRule>
    <cfRule type="cellIs" dxfId="3192" priority="3" stopIfTrue="1" operator="between">
      <formula>15</formula>
      <formula>17</formula>
    </cfRule>
  </conditionalFormatting>
  <conditionalFormatting sqref="B4:AG4">
    <cfRule type="cellIs" dxfId="3191" priority="4" stopIfTrue="1" operator="greaterThan">
      <formula>50</formula>
    </cfRule>
    <cfRule type="cellIs" dxfId="3190" priority="5" stopIfTrue="1" operator="between">
      <formula>25</formula>
      <formula>35</formula>
    </cfRule>
    <cfRule type="cellIs" dxfId="3189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7.0880000000000001</v>
      </c>
      <c r="C3" s="11">
        <v>0.44700000000000001</v>
      </c>
      <c r="D3" s="11">
        <v>3.145</v>
      </c>
      <c r="E3" s="11">
        <v>8.7469999999999999</v>
      </c>
      <c r="F3" s="11">
        <v>2.3530000000000002</v>
      </c>
      <c r="G3" s="11">
        <v>3.3769999999999998</v>
      </c>
      <c r="H3" s="11">
        <v>2.4729999999999999</v>
      </c>
      <c r="I3" s="11">
        <v>1.9259999999999999</v>
      </c>
      <c r="J3" s="11">
        <v>7.7130000000000001</v>
      </c>
      <c r="K3" s="11">
        <v>6.8079999999999998</v>
      </c>
      <c r="L3" s="11">
        <v>8.6630000000000003</v>
      </c>
      <c r="M3" s="11">
        <v>9.9309999999999992</v>
      </c>
      <c r="N3" s="11">
        <v>9.9830000000000005</v>
      </c>
      <c r="O3" s="11">
        <v>9.2919999999999998</v>
      </c>
      <c r="P3" s="11">
        <v>10</v>
      </c>
      <c r="Q3" s="11">
        <v>9.84</v>
      </c>
      <c r="R3" s="11">
        <v>9.0079999999999991</v>
      </c>
      <c r="S3" s="11">
        <v>4.3070000000000004</v>
      </c>
      <c r="T3" s="11">
        <v>1.9279999999999999</v>
      </c>
      <c r="U3" s="11">
        <v>9.7759999999999998</v>
      </c>
      <c r="V3" s="11">
        <v>9.9760000000000009</v>
      </c>
      <c r="W3" s="11">
        <v>3.6909999999999998</v>
      </c>
      <c r="X3" s="11">
        <v>0.42299999999999999</v>
      </c>
      <c r="Y3" s="11">
        <v>1.294</v>
      </c>
      <c r="Z3" s="11">
        <v>3.4769999999999999</v>
      </c>
      <c r="AA3" s="11">
        <v>10</v>
      </c>
      <c r="AB3" s="11">
        <v>10</v>
      </c>
      <c r="AC3" s="11">
        <v>1.097</v>
      </c>
      <c r="AD3" s="11">
        <v>10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20.7</v>
      </c>
      <c r="C4" s="22">
        <v>1.6</v>
      </c>
      <c r="D4" s="22">
        <v>6.2</v>
      </c>
      <c r="E4" s="22">
        <v>25.2</v>
      </c>
      <c r="F4" s="22">
        <v>10.199999999999999</v>
      </c>
      <c r="G4" s="22">
        <v>10.7</v>
      </c>
      <c r="H4" s="22">
        <v>9.9</v>
      </c>
      <c r="I4" s="22">
        <v>9.8000000000000007</v>
      </c>
      <c r="J4" s="22">
        <v>13.7</v>
      </c>
      <c r="K4" s="22">
        <v>19.5</v>
      </c>
      <c r="L4" s="22">
        <v>49.5</v>
      </c>
      <c r="M4" s="22">
        <v>41.4</v>
      </c>
      <c r="N4" s="22">
        <v>46.5</v>
      </c>
      <c r="O4" s="22">
        <v>42</v>
      </c>
      <c r="P4" s="22">
        <v>31.3</v>
      </c>
      <c r="Q4" s="22">
        <v>30.3</v>
      </c>
      <c r="R4" s="22">
        <v>27.7</v>
      </c>
      <c r="S4" s="22">
        <v>16.600000000000001</v>
      </c>
      <c r="T4" s="22">
        <v>9.8000000000000007</v>
      </c>
      <c r="U4" s="22">
        <v>50.3</v>
      </c>
      <c r="V4" s="22">
        <v>60.8</v>
      </c>
      <c r="W4" s="22">
        <v>9</v>
      </c>
      <c r="X4" s="22">
        <v>2.2999999999999998</v>
      </c>
      <c r="Y4" s="22">
        <v>7.1</v>
      </c>
      <c r="Z4" s="22">
        <v>16.899999999999999</v>
      </c>
      <c r="AA4" s="22">
        <v>60.3</v>
      </c>
      <c r="AB4" s="22">
        <v>64.099999999999994</v>
      </c>
      <c r="AC4" s="22">
        <v>4.8</v>
      </c>
      <c r="AD4" s="22">
        <v>27.1</v>
      </c>
      <c r="AE4" s="22"/>
      <c r="AF4" s="22"/>
      <c r="AG4" s="22"/>
      <c r="AI4" s="4">
        <f>SUM(C4:AG4)</f>
        <v>704.6</v>
      </c>
      <c r="AJ4" s="6">
        <f>AVERAGE(C4:AG4)</f>
        <v>25.164285714285715</v>
      </c>
      <c r="AK4" s="17"/>
    </row>
    <row r="5" spans="1:40" x14ac:dyDescent="0.25">
      <c r="A5" s="2" t="s">
        <v>12</v>
      </c>
      <c r="B5" s="16">
        <v>28949</v>
      </c>
      <c r="C5">
        <v>28951</v>
      </c>
      <c r="D5">
        <v>28957</v>
      </c>
      <c r="E5" s="16">
        <v>28982</v>
      </c>
      <c r="F5" s="16">
        <v>28992</v>
      </c>
      <c r="G5" s="16">
        <v>29003</v>
      </c>
      <c r="H5" s="16">
        <v>29013</v>
      </c>
      <c r="I5" s="16">
        <v>29023</v>
      </c>
      <c r="J5" s="16">
        <v>29037</v>
      </c>
      <c r="K5" s="16">
        <v>29056</v>
      </c>
      <c r="L5" s="16">
        <v>29106</v>
      </c>
      <c r="M5" s="16">
        <v>29147</v>
      </c>
      <c r="N5" s="16">
        <v>29194</v>
      </c>
      <c r="O5" s="16">
        <v>29236</v>
      </c>
      <c r="P5" s="16">
        <v>29267</v>
      </c>
      <c r="Q5" s="16">
        <v>29298</v>
      </c>
      <c r="R5" s="16">
        <v>29325</v>
      </c>
      <c r="S5" s="16">
        <v>29342</v>
      </c>
      <c r="T5" s="16">
        <v>29352</v>
      </c>
      <c r="U5" s="16">
        <v>29402</v>
      </c>
      <c r="V5" s="16">
        <v>29463</v>
      </c>
      <c r="W5" s="16">
        <v>29472</v>
      </c>
      <c r="X5" s="16">
        <v>29474</v>
      </c>
      <c r="Y5" s="16">
        <v>29482</v>
      </c>
      <c r="Z5" s="16">
        <v>29498</v>
      </c>
      <c r="AA5" s="16">
        <v>29559</v>
      </c>
      <c r="AB5" s="16">
        <v>29623</v>
      </c>
      <c r="AC5" s="16">
        <v>29628</v>
      </c>
      <c r="AD5" s="16">
        <v>29655</v>
      </c>
      <c r="AE5" s="16"/>
      <c r="AF5" s="16"/>
      <c r="AG5" s="16"/>
      <c r="AI5">
        <f>MAX(C5:AG5)-B5</f>
        <v>706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88" priority="1" stopIfTrue="1" operator="greaterThan">
      <formula>17</formula>
    </cfRule>
    <cfRule type="cellIs" dxfId="3187" priority="2" stopIfTrue="1" operator="between">
      <formula>10</formula>
      <formula>15</formula>
    </cfRule>
    <cfRule type="cellIs" dxfId="3186" priority="3" stopIfTrue="1" operator="between">
      <formula>15</formula>
      <formula>17</formula>
    </cfRule>
  </conditionalFormatting>
  <conditionalFormatting sqref="B4:AG4">
    <cfRule type="cellIs" dxfId="3185" priority="4" stopIfTrue="1" operator="greaterThan">
      <formula>50</formula>
    </cfRule>
    <cfRule type="cellIs" dxfId="3184" priority="5" stopIfTrue="1" operator="between">
      <formula>25</formula>
      <formula>35</formula>
    </cfRule>
    <cfRule type="cellIs" dxfId="3183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0.20599999999999999</v>
      </c>
      <c r="C3" s="11">
        <v>0.34399999999999997</v>
      </c>
      <c r="D3" s="11"/>
      <c r="E3" s="11">
        <v>0.11700000000000001</v>
      </c>
      <c r="F3" s="11">
        <v>0.64200000000000002</v>
      </c>
      <c r="G3" s="11">
        <v>0.93200000000000005</v>
      </c>
      <c r="H3" s="11">
        <v>0.379</v>
      </c>
      <c r="I3" s="11"/>
      <c r="J3" s="11">
        <v>0.40500000000000003</v>
      </c>
      <c r="K3" s="11">
        <v>2.3079999999999998</v>
      </c>
      <c r="L3" s="11">
        <v>4.819</v>
      </c>
      <c r="M3" s="11">
        <v>1.2889999999999999</v>
      </c>
      <c r="N3" s="11">
        <v>2.9590000000000001</v>
      </c>
      <c r="O3" s="11">
        <v>1.046</v>
      </c>
      <c r="P3" s="11">
        <v>2.2890000000000001</v>
      </c>
      <c r="Q3" s="11">
        <v>5.57</v>
      </c>
      <c r="R3" s="11">
        <v>6.9160000000000004</v>
      </c>
      <c r="S3" s="11">
        <v>3.1539999999999999</v>
      </c>
      <c r="T3" s="11">
        <v>2.956</v>
      </c>
      <c r="U3" s="11">
        <v>5.2350000000000003</v>
      </c>
      <c r="V3" s="11">
        <v>1.07</v>
      </c>
      <c r="W3" s="11">
        <v>4.5469999999999997</v>
      </c>
      <c r="X3" s="11">
        <v>2.8380000000000001</v>
      </c>
      <c r="Y3" s="11">
        <v>2.9119999999999999</v>
      </c>
      <c r="Z3" s="11">
        <v>5.33</v>
      </c>
      <c r="AA3" s="11">
        <v>3.6139999999999999</v>
      </c>
      <c r="AB3" s="11">
        <v>6.5369999999999999</v>
      </c>
      <c r="AC3" s="11">
        <v>5.6609999999999996</v>
      </c>
      <c r="AD3" s="11">
        <v>3.8809999999999998</v>
      </c>
      <c r="AE3" s="11">
        <v>5.407</v>
      </c>
      <c r="AF3" s="11">
        <v>7.2629999999999999</v>
      </c>
      <c r="AG3" s="11">
        <v>5.5190000000000001</v>
      </c>
      <c r="AH3" s="11"/>
      <c r="AI3" s="11"/>
      <c r="AM3" s="5"/>
    </row>
    <row r="4" spans="1:40" s="4" customFormat="1" x14ac:dyDescent="0.25">
      <c r="A4" s="3" t="s">
        <v>7</v>
      </c>
      <c r="B4" s="4">
        <v>1.2</v>
      </c>
      <c r="C4" s="4">
        <v>1.6</v>
      </c>
      <c r="D4" s="4">
        <v>0.3</v>
      </c>
      <c r="E4" s="4">
        <v>0.6</v>
      </c>
      <c r="F4" s="4">
        <v>1.4</v>
      </c>
      <c r="G4" s="4">
        <v>1.4</v>
      </c>
      <c r="H4" s="4">
        <v>1.2</v>
      </c>
      <c r="I4" s="4">
        <v>0.3</v>
      </c>
      <c r="J4" s="4">
        <v>0.7</v>
      </c>
      <c r="K4" s="4">
        <v>7.5</v>
      </c>
      <c r="L4" s="4">
        <v>6.2</v>
      </c>
      <c r="M4" s="4">
        <v>3.2</v>
      </c>
      <c r="N4" s="4">
        <v>11</v>
      </c>
      <c r="O4" s="4">
        <v>5.0999999999999996</v>
      </c>
      <c r="P4" s="4">
        <v>7.1</v>
      </c>
      <c r="Q4" s="4">
        <v>10.8</v>
      </c>
      <c r="R4" s="4">
        <v>10.5</v>
      </c>
      <c r="S4" s="4">
        <v>7.2</v>
      </c>
      <c r="T4" s="4">
        <v>4.0999999999999996</v>
      </c>
      <c r="U4" s="4">
        <v>20.9</v>
      </c>
      <c r="V4" s="4">
        <v>4.3</v>
      </c>
      <c r="W4" s="4">
        <v>7.7</v>
      </c>
      <c r="X4" s="4">
        <v>9.6999999999999993</v>
      </c>
      <c r="Y4" s="4">
        <v>12.1</v>
      </c>
      <c r="Z4" s="4">
        <v>17.399999999999999</v>
      </c>
      <c r="AA4" s="4">
        <v>12.4</v>
      </c>
      <c r="AB4" s="4">
        <v>18.2</v>
      </c>
      <c r="AC4" s="4">
        <v>4</v>
      </c>
      <c r="AD4" s="4">
        <v>7.4</v>
      </c>
      <c r="AE4" s="4">
        <v>20.7</v>
      </c>
      <c r="AF4" s="4">
        <v>16.8</v>
      </c>
      <c r="AG4" s="4">
        <v>20.399999999999999</v>
      </c>
      <c r="AI4" s="4">
        <f>SUM(C4:AG4)</f>
        <v>252.20000000000002</v>
      </c>
      <c r="AJ4" s="6">
        <f>AVERAGE(C4:AG4)</f>
        <v>8.1354838709677431</v>
      </c>
      <c r="AK4" s="17"/>
    </row>
    <row r="5" spans="1:40" x14ac:dyDescent="0.25">
      <c r="A5" s="2" t="s">
        <v>12</v>
      </c>
      <c r="B5" s="16">
        <v>88</v>
      </c>
      <c r="C5">
        <v>89</v>
      </c>
      <c r="D5">
        <v>89</v>
      </c>
      <c r="E5">
        <v>90</v>
      </c>
      <c r="F5" s="16">
        <v>92</v>
      </c>
      <c r="G5" s="16">
        <v>93</v>
      </c>
      <c r="H5" s="16">
        <v>94</v>
      </c>
      <c r="I5" s="16">
        <v>95</v>
      </c>
      <c r="J5" s="16">
        <v>95</v>
      </c>
      <c r="K5" s="16">
        <v>103</v>
      </c>
      <c r="L5" s="16">
        <v>109</v>
      </c>
      <c r="M5" s="16">
        <v>112</v>
      </c>
      <c r="N5" s="16">
        <v>123</v>
      </c>
      <c r="O5" s="16">
        <v>129</v>
      </c>
      <c r="P5" s="16">
        <v>136</v>
      </c>
      <c r="Q5" s="16">
        <v>147</v>
      </c>
      <c r="R5" s="16">
        <v>157</v>
      </c>
      <c r="S5" s="16">
        <v>164</v>
      </c>
      <c r="T5" s="16">
        <v>169</v>
      </c>
      <c r="U5" s="16">
        <v>189</v>
      </c>
      <c r="V5" s="16">
        <v>194</v>
      </c>
      <c r="W5" s="16">
        <v>202</v>
      </c>
      <c r="X5" s="16">
        <v>211</v>
      </c>
      <c r="Y5" s="16">
        <v>223</v>
      </c>
      <c r="Z5" s="16">
        <v>241</v>
      </c>
      <c r="AA5" s="16">
        <v>253</v>
      </c>
      <c r="AB5" s="16">
        <v>272</v>
      </c>
      <c r="AC5" s="16">
        <v>276</v>
      </c>
      <c r="AD5" s="16">
        <v>283</v>
      </c>
      <c r="AE5" s="16">
        <v>304</v>
      </c>
      <c r="AF5" s="16">
        <v>321</v>
      </c>
      <c r="AG5" s="16">
        <v>341</v>
      </c>
      <c r="AI5">
        <f>MAX(C5:AG5)-B5</f>
        <v>253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44" priority="1" stopIfTrue="1" operator="greaterThan">
      <formula>17</formula>
    </cfRule>
    <cfRule type="cellIs" dxfId="3343" priority="2" stopIfTrue="1" operator="between">
      <formula>10</formula>
      <formula>15</formula>
    </cfRule>
    <cfRule type="cellIs" dxfId="3342" priority="3" stopIfTrue="1" operator="between">
      <formula>15</formula>
      <formula>17</formula>
    </cfRule>
  </conditionalFormatting>
  <conditionalFormatting sqref="B4:AG4">
    <cfRule type="cellIs" dxfId="3341" priority="4" stopIfTrue="1" operator="greaterThan">
      <formula>50</formula>
    </cfRule>
    <cfRule type="cellIs" dxfId="3340" priority="5" stopIfTrue="1" operator="between">
      <formula>25</formula>
      <formula>35</formula>
    </cfRule>
    <cfRule type="cellIs" dxfId="3339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10</v>
      </c>
      <c r="E3" s="11">
        <v>10</v>
      </c>
      <c r="F3" s="11">
        <v>8.6989999999999998</v>
      </c>
      <c r="G3" s="11">
        <v>10</v>
      </c>
      <c r="H3" s="11">
        <v>10</v>
      </c>
      <c r="I3" s="11">
        <v>10</v>
      </c>
      <c r="J3" s="11">
        <v>10</v>
      </c>
      <c r="K3" s="11">
        <v>10</v>
      </c>
      <c r="L3" s="11">
        <v>10</v>
      </c>
      <c r="M3" s="11">
        <v>9.952</v>
      </c>
      <c r="N3" s="11">
        <v>10</v>
      </c>
      <c r="O3" s="11">
        <v>10</v>
      </c>
      <c r="P3" s="11">
        <v>9.8260000000000005</v>
      </c>
      <c r="Q3" s="11">
        <v>10</v>
      </c>
      <c r="R3" s="11">
        <v>10</v>
      </c>
      <c r="S3" s="11">
        <v>10</v>
      </c>
      <c r="T3" s="11">
        <v>9.8209999999999997</v>
      </c>
      <c r="U3" s="11">
        <v>9.8439999999999994</v>
      </c>
      <c r="V3" s="11">
        <v>9.5289999999999999</v>
      </c>
      <c r="W3" s="11">
        <v>1.92</v>
      </c>
      <c r="X3" s="11">
        <v>10</v>
      </c>
      <c r="Y3" s="11">
        <v>9.9909999999999997</v>
      </c>
      <c r="Z3" s="11">
        <v>10</v>
      </c>
      <c r="AA3" s="11">
        <v>4.4160000000000004</v>
      </c>
      <c r="AB3" s="11">
        <v>7.8680000000000003</v>
      </c>
      <c r="AC3" s="11">
        <v>10</v>
      </c>
      <c r="AD3" s="11">
        <v>10</v>
      </c>
      <c r="AE3" s="11">
        <v>10</v>
      </c>
      <c r="AF3" s="11">
        <v>10</v>
      </c>
      <c r="AG3" s="11">
        <v>10</v>
      </c>
      <c r="AH3" s="11"/>
      <c r="AI3" s="11"/>
      <c r="AM3" s="5"/>
    </row>
    <row r="4" spans="1:40" s="4" customFormat="1" x14ac:dyDescent="0.25">
      <c r="A4" s="3" t="s">
        <v>7</v>
      </c>
      <c r="B4" s="22">
        <v>27.1</v>
      </c>
      <c r="C4" s="22">
        <v>21.4</v>
      </c>
      <c r="D4" s="22">
        <v>26.7</v>
      </c>
      <c r="E4" s="22">
        <v>54.6</v>
      </c>
      <c r="F4" s="22">
        <v>18.399999999999999</v>
      </c>
      <c r="G4" s="22">
        <v>46.8</v>
      </c>
      <c r="H4" s="22">
        <v>69.2</v>
      </c>
      <c r="I4" s="22">
        <v>61</v>
      </c>
      <c r="J4" s="22">
        <v>62</v>
      </c>
      <c r="K4" s="22">
        <v>65.8</v>
      </c>
      <c r="L4" s="22">
        <v>51.4</v>
      </c>
      <c r="M4" s="22">
        <v>52.7</v>
      </c>
      <c r="N4" s="22">
        <v>71.400000000000006</v>
      </c>
      <c r="O4" s="22">
        <v>67.2</v>
      </c>
      <c r="P4" s="22">
        <v>51.3</v>
      </c>
      <c r="Q4" s="22">
        <v>53.2</v>
      </c>
      <c r="R4" s="22">
        <v>33.299999999999997</v>
      </c>
      <c r="S4" s="22">
        <v>59.9</v>
      </c>
      <c r="T4" s="22">
        <v>65.900000000000006</v>
      </c>
      <c r="U4" s="22">
        <v>56.9</v>
      </c>
      <c r="V4" s="22">
        <v>53.7</v>
      </c>
      <c r="W4" s="22">
        <v>8.6</v>
      </c>
      <c r="X4" s="22">
        <v>38</v>
      </c>
      <c r="Y4" s="22">
        <v>68.2</v>
      </c>
      <c r="Z4" s="22">
        <v>61</v>
      </c>
      <c r="AA4" s="22">
        <v>18.399999999999999</v>
      </c>
      <c r="AB4" s="22">
        <v>17</v>
      </c>
      <c r="AC4" s="22">
        <v>41</v>
      </c>
      <c r="AD4" s="22">
        <v>56.6</v>
      </c>
      <c r="AE4" s="22">
        <v>22.6</v>
      </c>
      <c r="AF4" s="22">
        <v>20.9</v>
      </c>
      <c r="AG4" s="22">
        <v>26.1</v>
      </c>
      <c r="AI4" s="4">
        <f>SUM(C4:AG4)</f>
        <v>1421.1999999999998</v>
      </c>
      <c r="AJ4" s="6">
        <f>AVERAGE(C4:AG4)</f>
        <v>45.845161290322572</v>
      </c>
      <c r="AK4" s="17"/>
    </row>
    <row r="5" spans="1:40" x14ac:dyDescent="0.25">
      <c r="A5" s="2" t="s">
        <v>12</v>
      </c>
      <c r="B5" s="16">
        <v>29655</v>
      </c>
      <c r="C5">
        <v>29676</v>
      </c>
      <c r="D5">
        <v>29703</v>
      </c>
      <c r="E5" s="16">
        <v>29758</v>
      </c>
      <c r="F5" s="16">
        <v>29776</v>
      </c>
      <c r="G5" s="16">
        <v>29823</v>
      </c>
      <c r="H5" s="16">
        <v>29892</v>
      </c>
      <c r="I5" s="16">
        <v>29953</v>
      </c>
      <c r="J5" s="16">
        <v>30015</v>
      </c>
      <c r="K5" s="16">
        <v>30081</v>
      </c>
      <c r="L5" s="16">
        <v>30133</v>
      </c>
      <c r="M5" s="16">
        <v>30185</v>
      </c>
      <c r="N5" s="16">
        <v>30257</v>
      </c>
      <c r="O5" s="16">
        <v>30324</v>
      </c>
      <c r="P5" s="16">
        <v>30376</v>
      </c>
      <c r="Q5" s="16">
        <v>30429</v>
      </c>
      <c r="R5" s="16">
        <v>30462</v>
      </c>
      <c r="S5" s="16">
        <v>30522</v>
      </c>
      <c r="T5" s="16">
        <v>30588</v>
      </c>
      <c r="U5" s="16">
        <v>30645</v>
      </c>
      <c r="V5" s="16">
        <v>30699</v>
      </c>
      <c r="W5" s="16">
        <v>30707</v>
      </c>
      <c r="X5" s="16">
        <v>30745</v>
      </c>
      <c r="Y5" s="16">
        <v>30814</v>
      </c>
      <c r="Z5" s="16">
        <v>30875</v>
      </c>
      <c r="AA5" s="16">
        <v>30893</v>
      </c>
      <c r="AB5" s="16">
        <v>30910</v>
      </c>
      <c r="AC5" s="16">
        <v>30951</v>
      </c>
      <c r="AD5" s="16">
        <v>31008</v>
      </c>
      <c r="AE5" s="16">
        <v>31030</v>
      </c>
      <c r="AF5" s="16">
        <v>31051</v>
      </c>
      <c r="AG5" s="16">
        <v>31078</v>
      </c>
      <c r="AI5">
        <f>MAX(C5:AG5)-B5</f>
        <v>1423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82" priority="1" stopIfTrue="1" operator="greaterThan">
      <formula>17</formula>
    </cfRule>
    <cfRule type="cellIs" dxfId="3181" priority="2" stopIfTrue="1" operator="between">
      <formula>10</formula>
      <formula>15</formula>
    </cfRule>
    <cfRule type="cellIs" dxfId="3180" priority="3" stopIfTrue="1" operator="between">
      <formula>15</formula>
      <formula>17</formula>
    </cfRule>
  </conditionalFormatting>
  <conditionalFormatting sqref="B4:AG4">
    <cfRule type="cellIs" dxfId="3179" priority="4" stopIfTrue="1" operator="greaterThan">
      <formula>50</formula>
    </cfRule>
    <cfRule type="cellIs" dxfId="3178" priority="5" stopIfTrue="1" operator="between">
      <formula>25</formula>
      <formula>35</formula>
    </cfRule>
    <cfRule type="cellIs" dxfId="3177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2.9249999999999998</v>
      </c>
      <c r="E3" s="11">
        <v>10</v>
      </c>
      <c r="F3" s="11">
        <v>2.847</v>
      </c>
      <c r="G3" s="11">
        <v>10</v>
      </c>
      <c r="H3" s="11">
        <v>10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10</v>
      </c>
      <c r="R3" s="11">
        <v>10</v>
      </c>
      <c r="S3" s="11">
        <v>9.91</v>
      </c>
      <c r="T3" s="11">
        <v>10</v>
      </c>
      <c r="U3" s="11">
        <v>10</v>
      </c>
      <c r="V3" s="11">
        <v>10</v>
      </c>
      <c r="W3" s="11">
        <v>9.9649999999999999</v>
      </c>
      <c r="X3" s="11">
        <v>9.968</v>
      </c>
      <c r="Y3" s="11">
        <v>9.968</v>
      </c>
      <c r="Z3" s="11">
        <v>9.9640000000000004</v>
      </c>
      <c r="AA3" s="11">
        <v>4.9260000000000002</v>
      </c>
      <c r="AB3" s="11">
        <v>10</v>
      </c>
      <c r="AC3" s="11">
        <v>10</v>
      </c>
      <c r="AD3" s="11">
        <v>2.3919999999999999</v>
      </c>
      <c r="AE3" s="11">
        <v>10</v>
      </c>
      <c r="AF3" s="11">
        <v>10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26.1</v>
      </c>
      <c r="C4" s="22">
        <v>35</v>
      </c>
      <c r="D4" s="22">
        <v>13</v>
      </c>
      <c r="E4" s="22">
        <v>42</v>
      </c>
      <c r="F4" s="22">
        <v>11.5</v>
      </c>
      <c r="G4" s="22">
        <v>56.7</v>
      </c>
      <c r="H4" s="22">
        <v>77.7</v>
      </c>
      <c r="I4" s="22">
        <v>81.7</v>
      </c>
      <c r="J4" s="22">
        <v>80.7</v>
      </c>
      <c r="K4" s="22">
        <v>79.599999999999994</v>
      </c>
      <c r="L4" s="22">
        <v>76.400000000000006</v>
      </c>
      <c r="M4" s="22">
        <v>30.8</v>
      </c>
      <c r="N4" s="22">
        <v>72.8</v>
      </c>
      <c r="O4" s="22">
        <v>79.400000000000006</v>
      </c>
      <c r="P4" s="22">
        <v>76.400000000000006</v>
      </c>
      <c r="Q4" s="22">
        <v>77.2</v>
      </c>
      <c r="R4" s="22">
        <v>34.5</v>
      </c>
      <c r="S4" s="22">
        <v>20.7</v>
      </c>
      <c r="T4" s="22">
        <v>28.5</v>
      </c>
      <c r="U4" s="22">
        <v>52.5</v>
      </c>
      <c r="V4" s="22">
        <v>79.7</v>
      </c>
      <c r="W4" s="22">
        <v>81.599999999999994</v>
      </c>
      <c r="X4" s="22">
        <v>81.599999999999994</v>
      </c>
      <c r="Y4" s="22">
        <v>81.099999999999994</v>
      </c>
      <c r="Z4" s="22">
        <v>80.2</v>
      </c>
      <c r="AA4" s="22">
        <v>23.4</v>
      </c>
      <c r="AB4" s="22">
        <v>59</v>
      </c>
      <c r="AC4" s="22">
        <v>54</v>
      </c>
      <c r="AD4" s="22">
        <v>14.7</v>
      </c>
      <c r="AE4" s="22">
        <v>66</v>
      </c>
      <c r="AF4" s="22">
        <v>71</v>
      </c>
      <c r="AG4" s="22"/>
      <c r="AI4" s="4">
        <f>SUM(C4:AG4)</f>
        <v>1719.3999999999999</v>
      </c>
      <c r="AJ4" s="6">
        <f>AVERAGE(C4:AG4)</f>
        <v>57.313333333333325</v>
      </c>
      <c r="AK4" s="17"/>
    </row>
    <row r="5" spans="1:40" x14ac:dyDescent="0.25">
      <c r="A5" s="2" t="s">
        <v>12</v>
      </c>
      <c r="B5" s="16">
        <v>31078</v>
      </c>
      <c r="C5">
        <v>31113</v>
      </c>
      <c r="D5">
        <v>31126</v>
      </c>
      <c r="E5" s="16">
        <v>31168</v>
      </c>
      <c r="F5" s="16">
        <v>31179</v>
      </c>
      <c r="G5" s="16">
        <v>31236</v>
      </c>
      <c r="H5" s="16">
        <v>31314</v>
      </c>
      <c r="I5" s="16">
        <v>31395</v>
      </c>
      <c r="J5" s="16">
        <v>31476</v>
      </c>
      <c r="K5" s="16">
        <v>31556</v>
      </c>
      <c r="L5" s="16">
        <v>31632</v>
      </c>
      <c r="M5" s="16">
        <v>31663</v>
      </c>
      <c r="N5" s="16">
        <v>31736</v>
      </c>
      <c r="O5" s="16">
        <v>31816</v>
      </c>
      <c r="P5" s="16">
        <v>31892</v>
      </c>
      <c r="Q5" s="16">
        <v>31969</v>
      </c>
      <c r="R5" s="16">
        <v>32004</v>
      </c>
      <c r="S5" s="16">
        <v>32024</v>
      </c>
      <c r="T5" s="16">
        <v>32053</v>
      </c>
      <c r="U5" s="16">
        <v>32106</v>
      </c>
      <c r="V5" s="16">
        <v>32185</v>
      </c>
      <c r="W5" s="16">
        <v>32267</v>
      </c>
      <c r="X5" s="16">
        <v>32349</v>
      </c>
      <c r="Y5" s="16">
        <v>32430</v>
      </c>
      <c r="Z5" s="16">
        <v>32510</v>
      </c>
      <c r="AA5" s="16">
        <v>32534</v>
      </c>
      <c r="AB5" s="16">
        <v>32593</v>
      </c>
      <c r="AC5" s="16">
        <v>32647</v>
      </c>
      <c r="AD5" s="16">
        <v>32661</v>
      </c>
      <c r="AE5" s="16">
        <v>32727</v>
      </c>
      <c r="AF5" s="16">
        <v>32798</v>
      </c>
      <c r="AG5" s="16"/>
      <c r="AI5">
        <f>MAX(C5:AG5)-B5</f>
        <v>1720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76" priority="1" stopIfTrue="1" operator="greaterThan">
      <formula>17</formula>
    </cfRule>
    <cfRule type="cellIs" dxfId="3175" priority="2" stopIfTrue="1" operator="between">
      <formula>10</formula>
      <formula>15</formula>
    </cfRule>
    <cfRule type="cellIs" dxfId="3174" priority="3" stopIfTrue="1" operator="between">
      <formula>15</formula>
      <formula>17</formula>
    </cfRule>
  </conditionalFormatting>
  <conditionalFormatting sqref="B4:AG4">
    <cfRule type="cellIs" dxfId="3173" priority="4" stopIfTrue="1" operator="greaterThan">
      <formula>50</formula>
    </cfRule>
    <cfRule type="cellIs" dxfId="3172" priority="5" stopIfTrue="1" operator="between">
      <formula>25</formula>
      <formula>35</formula>
    </cfRule>
    <cfRule type="cellIs" dxfId="3171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2.7280000000000002</v>
      </c>
      <c r="D3" s="11">
        <v>10</v>
      </c>
      <c r="E3" s="11">
        <v>8.6340000000000003</v>
      </c>
      <c r="F3" s="11">
        <v>10</v>
      </c>
      <c r="G3" s="11">
        <v>10</v>
      </c>
      <c r="H3" s="11">
        <v>10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3.734</v>
      </c>
      <c r="R3" s="11">
        <v>10</v>
      </c>
      <c r="S3" s="11">
        <v>10</v>
      </c>
      <c r="T3" s="11">
        <v>9.9849999999999994</v>
      </c>
      <c r="U3" s="11">
        <v>5.9560000000000004</v>
      </c>
      <c r="V3" s="11">
        <v>3.5070000000000001</v>
      </c>
      <c r="W3" s="11">
        <v>10</v>
      </c>
      <c r="X3" s="11">
        <v>10</v>
      </c>
      <c r="Y3" s="11">
        <v>10</v>
      </c>
      <c r="Z3" s="11">
        <v>10</v>
      </c>
      <c r="AA3" s="11">
        <v>10</v>
      </c>
      <c r="AB3" s="11">
        <v>10</v>
      </c>
      <c r="AC3" s="11">
        <v>10</v>
      </c>
      <c r="AD3" s="11">
        <v>10</v>
      </c>
      <c r="AE3" s="11">
        <v>10</v>
      </c>
      <c r="AF3" s="11">
        <v>10</v>
      </c>
      <c r="AG3" s="11">
        <v>10</v>
      </c>
      <c r="AH3" s="11"/>
      <c r="AI3" s="11"/>
      <c r="AM3" s="5"/>
    </row>
    <row r="4" spans="1:40" s="4" customFormat="1" x14ac:dyDescent="0.25">
      <c r="A4" s="3" t="s">
        <v>7</v>
      </c>
      <c r="B4" s="22">
        <v>71</v>
      </c>
      <c r="C4" s="22">
        <v>11.7</v>
      </c>
      <c r="D4" s="22">
        <v>39</v>
      </c>
      <c r="E4" s="22">
        <v>26.6</v>
      </c>
      <c r="F4" s="22">
        <v>35.4</v>
      </c>
      <c r="G4" s="22">
        <v>32</v>
      </c>
      <c r="H4" s="22">
        <v>56.4</v>
      </c>
      <c r="I4" s="22">
        <v>80</v>
      </c>
      <c r="J4" s="22">
        <v>54.2</v>
      </c>
      <c r="K4" s="22">
        <v>55.7</v>
      </c>
      <c r="L4" s="22">
        <v>81.099999999999994</v>
      </c>
      <c r="M4" s="22">
        <v>77.7</v>
      </c>
      <c r="N4" s="22">
        <v>75.400000000000006</v>
      </c>
      <c r="O4" s="22">
        <v>72</v>
      </c>
      <c r="P4" s="22">
        <v>63.7</v>
      </c>
      <c r="Q4" s="22">
        <v>11.4</v>
      </c>
      <c r="R4" s="22">
        <v>61.4</v>
      </c>
      <c r="S4" s="22">
        <v>60.7</v>
      </c>
      <c r="T4" s="22">
        <v>82.6</v>
      </c>
      <c r="U4" s="22">
        <v>14.6</v>
      </c>
      <c r="V4" s="22">
        <v>15.9</v>
      </c>
      <c r="W4" s="22">
        <v>17.399999999999999</v>
      </c>
      <c r="X4" s="22">
        <v>63.3</v>
      </c>
      <c r="Y4" s="22">
        <v>51.2</v>
      </c>
      <c r="Z4" s="22">
        <v>55.8</v>
      </c>
      <c r="AA4" s="22">
        <v>36.6</v>
      </c>
      <c r="AB4" s="22">
        <v>31.3</v>
      </c>
      <c r="AC4" s="22">
        <v>75.400000000000006</v>
      </c>
      <c r="AD4" s="22">
        <v>82.5</v>
      </c>
      <c r="AE4" s="22">
        <v>78</v>
      </c>
      <c r="AF4" s="22">
        <v>63.7</v>
      </c>
      <c r="AG4" s="22">
        <v>73.099999999999994</v>
      </c>
      <c r="AI4" s="4">
        <f>SUM(C4:AG4)</f>
        <v>1635.8</v>
      </c>
      <c r="AJ4" s="6">
        <f>AVERAGE(C4:AG4)</f>
        <v>52.767741935483869</v>
      </c>
      <c r="AK4" s="17"/>
    </row>
    <row r="5" spans="1:40" x14ac:dyDescent="0.25">
      <c r="A5" s="2" t="s">
        <v>12</v>
      </c>
      <c r="B5" s="16">
        <v>32798</v>
      </c>
      <c r="C5">
        <v>32810</v>
      </c>
      <c r="D5">
        <v>32849</v>
      </c>
      <c r="E5" s="16">
        <v>32876</v>
      </c>
      <c r="F5" s="16">
        <v>32911</v>
      </c>
      <c r="G5" s="16">
        <v>32943</v>
      </c>
      <c r="H5" s="16">
        <v>33000</v>
      </c>
      <c r="I5" s="16">
        <v>33080</v>
      </c>
      <c r="J5" s="16">
        <v>33134</v>
      </c>
      <c r="K5" s="16">
        <v>33190</v>
      </c>
      <c r="L5" s="16">
        <v>33271</v>
      </c>
      <c r="M5" s="16">
        <v>33349</v>
      </c>
      <c r="N5" s="16">
        <v>33424</v>
      </c>
      <c r="O5" s="16">
        <v>33496</v>
      </c>
      <c r="P5" s="16">
        <v>33560</v>
      </c>
      <c r="Q5" s="16">
        <v>33571</v>
      </c>
      <c r="R5" s="16">
        <v>33633</v>
      </c>
      <c r="S5" s="16">
        <v>33694</v>
      </c>
      <c r="T5" s="16">
        <v>33776</v>
      </c>
      <c r="U5" s="16">
        <v>33791</v>
      </c>
      <c r="V5" s="16">
        <v>33807</v>
      </c>
      <c r="W5" s="16">
        <v>33824</v>
      </c>
      <c r="X5" s="16">
        <v>33888</v>
      </c>
      <c r="Y5" s="16">
        <v>33939</v>
      </c>
      <c r="Z5" s="16">
        <v>33995</v>
      </c>
      <c r="AA5" s="16">
        <v>34031</v>
      </c>
      <c r="AB5" s="16">
        <v>34063</v>
      </c>
      <c r="AC5" s="16">
        <v>34138</v>
      </c>
      <c r="AD5" s="16">
        <v>34221</v>
      </c>
      <c r="AE5" s="16">
        <v>34299</v>
      </c>
      <c r="AF5" s="16">
        <v>34363</v>
      </c>
      <c r="AG5" s="16">
        <v>34436</v>
      </c>
      <c r="AI5">
        <f>MAX(C5:AG5)-B5</f>
        <v>1638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70" priority="1" stopIfTrue="1" operator="greaterThan">
      <formula>17</formula>
    </cfRule>
    <cfRule type="cellIs" dxfId="3169" priority="2" stopIfTrue="1" operator="between">
      <formula>10</formula>
      <formula>15</formula>
    </cfRule>
    <cfRule type="cellIs" dxfId="3168" priority="3" stopIfTrue="1" operator="between">
      <formula>15</formula>
      <formula>17</formula>
    </cfRule>
  </conditionalFormatting>
  <conditionalFormatting sqref="B4:AG4">
    <cfRule type="cellIs" dxfId="3167" priority="4" stopIfTrue="1" operator="greaterThan">
      <formula>50</formula>
    </cfRule>
    <cfRule type="cellIs" dxfId="3166" priority="5" stopIfTrue="1" operator="between">
      <formula>25</formula>
      <formula>35</formula>
    </cfRule>
    <cfRule type="cellIs" dxfId="3165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10</v>
      </c>
      <c r="D3" s="11">
        <v>10</v>
      </c>
      <c r="E3" s="11"/>
      <c r="F3" s="11">
        <v>9.7680000000000007</v>
      </c>
      <c r="G3" s="11">
        <v>9.6289999999999996</v>
      </c>
      <c r="H3" s="11">
        <v>9.6780000000000008</v>
      </c>
      <c r="I3" s="11">
        <v>10</v>
      </c>
      <c r="J3" s="11">
        <v>10</v>
      </c>
      <c r="K3" s="11">
        <v>8.1880000000000006</v>
      </c>
      <c r="L3" s="11">
        <v>10</v>
      </c>
      <c r="M3" s="11">
        <v>10</v>
      </c>
      <c r="N3" s="11">
        <v>10</v>
      </c>
      <c r="O3" s="11">
        <v>10</v>
      </c>
      <c r="P3" s="11">
        <v>6.484</v>
      </c>
      <c r="Q3" s="11">
        <v>10</v>
      </c>
      <c r="R3" s="11">
        <v>10</v>
      </c>
      <c r="S3" s="11">
        <v>10</v>
      </c>
      <c r="T3" s="11">
        <v>10</v>
      </c>
      <c r="U3" s="11">
        <v>10</v>
      </c>
      <c r="V3" s="11">
        <v>10</v>
      </c>
      <c r="W3" s="11">
        <v>10</v>
      </c>
      <c r="X3" s="11">
        <v>10</v>
      </c>
      <c r="Y3" s="11">
        <v>10</v>
      </c>
      <c r="Z3" s="11">
        <v>9.968</v>
      </c>
      <c r="AA3" s="11">
        <v>10</v>
      </c>
      <c r="AB3" s="11">
        <v>10</v>
      </c>
      <c r="AC3" s="11">
        <v>10</v>
      </c>
      <c r="AD3" s="11">
        <v>9.9819999999999993</v>
      </c>
      <c r="AE3" s="11">
        <v>10</v>
      </c>
      <c r="AF3" s="11">
        <v>9.8019999999999996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73.099999999999994</v>
      </c>
      <c r="C4" s="22">
        <v>65.400000000000006</v>
      </c>
      <c r="D4" s="22">
        <v>74</v>
      </c>
      <c r="E4" s="22">
        <f>E5-D5</f>
        <v>81.30000000000291</v>
      </c>
      <c r="F4" s="22">
        <v>79.900000000000006</v>
      </c>
      <c r="G4" s="22">
        <v>73.2</v>
      </c>
      <c r="H4" s="22">
        <v>78.400000000000006</v>
      </c>
      <c r="I4" s="22">
        <v>71.8</v>
      </c>
      <c r="J4" s="22">
        <v>64.5</v>
      </c>
      <c r="K4" s="22">
        <v>32.200000000000003</v>
      </c>
      <c r="L4" s="22">
        <v>44.7</v>
      </c>
      <c r="M4" s="22">
        <v>65.099999999999994</v>
      </c>
      <c r="N4" s="22">
        <v>64</v>
      </c>
      <c r="O4" s="22">
        <v>64.8</v>
      </c>
      <c r="P4" s="22">
        <v>49.2</v>
      </c>
      <c r="Q4" s="22">
        <v>32.299999999999997</v>
      </c>
      <c r="R4" s="22">
        <v>46.8</v>
      </c>
      <c r="S4" s="22">
        <v>67.900000000000006</v>
      </c>
      <c r="T4" s="22">
        <v>47.9</v>
      </c>
      <c r="U4" s="22">
        <v>69.3</v>
      </c>
      <c r="V4" s="22">
        <v>39</v>
      </c>
      <c r="W4" s="22">
        <v>38.299999999999997</v>
      </c>
      <c r="X4" s="22">
        <v>59.9</v>
      </c>
      <c r="Y4" s="22">
        <v>49.1</v>
      </c>
      <c r="Z4" s="22">
        <v>83.4</v>
      </c>
      <c r="AA4" s="22">
        <v>76.400000000000006</v>
      </c>
      <c r="AB4" s="22">
        <v>78.2</v>
      </c>
      <c r="AC4" s="22">
        <v>60.3</v>
      </c>
      <c r="AD4" s="22">
        <v>80.7</v>
      </c>
      <c r="AE4" s="22">
        <v>68.900000000000006</v>
      </c>
      <c r="AF4" s="22">
        <v>78.8</v>
      </c>
      <c r="AG4" s="22"/>
      <c r="AI4" s="4">
        <f>SUM(C4:AG4)</f>
        <v>1885.7000000000032</v>
      </c>
      <c r="AJ4" s="6">
        <f>AVERAGE(C4:AG4)</f>
        <v>62.856666666666776</v>
      </c>
      <c r="AK4" s="17"/>
    </row>
    <row r="5" spans="1:40" x14ac:dyDescent="0.25">
      <c r="A5" s="2" t="s">
        <v>12</v>
      </c>
      <c r="B5" s="16">
        <v>34436</v>
      </c>
      <c r="C5">
        <v>34501</v>
      </c>
      <c r="D5">
        <v>34575</v>
      </c>
      <c r="E5" s="16">
        <f>34661-4.7</f>
        <v>34656.300000000003</v>
      </c>
      <c r="F5" s="16">
        <v>34736</v>
      </c>
      <c r="G5" s="16">
        <v>34810</v>
      </c>
      <c r="H5" s="16">
        <v>34888</v>
      </c>
      <c r="I5" s="16">
        <v>34960</v>
      </c>
      <c r="J5" s="16">
        <v>35024</v>
      </c>
      <c r="K5" s="16">
        <v>35057</v>
      </c>
      <c r="L5" s="16">
        <v>35101</v>
      </c>
      <c r="M5" s="16">
        <v>35167</v>
      </c>
      <c r="N5" s="16">
        <v>35231</v>
      </c>
      <c r="O5" s="16">
        <v>35295</v>
      </c>
      <c r="P5" s="16">
        <v>35345</v>
      </c>
      <c r="Q5" s="16">
        <v>35377</v>
      </c>
      <c r="R5" s="16">
        <v>35424</v>
      </c>
      <c r="S5" s="16">
        <v>35492</v>
      </c>
      <c r="T5" s="16">
        <v>35540</v>
      </c>
      <c r="U5" s="16">
        <v>35609</v>
      </c>
      <c r="V5" s="16">
        <v>35648</v>
      </c>
      <c r="W5" s="16">
        <v>35687</v>
      </c>
      <c r="X5" s="16">
        <v>35747</v>
      </c>
      <c r="Y5" s="16">
        <v>35796</v>
      </c>
      <c r="Z5" s="16">
        <v>35879</v>
      </c>
      <c r="AA5" s="16">
        <v>35956</v>
      </c>
      <c r="AB5" s="16">
        <v>36034</v>
      </c>
      <c r="AC5" s="16">
        <v>36094</v>
      </c>
      <c r="AD5" s="16">
        <v>36175</v>
      </c>
      <c r="AE5" s="16">
        <v>36244</v>
      </c>
      <c r="AF5" s="16">
        <v>36323</v>
      </c>
      <c r="AG5" s="16"/>
      <c r="AI5">
        <f>MAX(C5:AG5)-B5</f>
        <v>1887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64" priority="1" stopIfTrue="1" operator="greaterThan">
      <formula>17</formula>
    </cfRule>
    <cfRule type="cellIs" dxfId="3163" priority="2" stopIfTrue="1" operator="between">
      <formula>10</formula>
      <formula>15</formula>
    </cfRule>
    <cfRule type="cellIs" dxfId="3162" priority="3" stopIfTrue="1" operator="between">
      <formula>15</formula>
      <formula>17</formula>
    </cfRule>
  </conditionalFormatting>
  <conditionalFormatting sqref="B4:AG4">
    <cfRule type="cellIs" dxfId="3161" priority="4" stopIfTrue="1" operator="greaterThan">
      <formula>70</formula>
    </cfRule>
    <cfRule type="cellIs" dxfId="3160" priority="5" stopIfTrue="1" operator="between">
      <formula>60</formula>
      <formula>70</formula>
    </cfRule>
    <cfRule type="cellIs" dxfId="3159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9.8019999999999996</v>
      </c>
      <c r="C3" s="11">
        <v>9.4740000000000002</v>
      </c>
      <c r="D3" s="11">
        <v>9.2279999999999998</v>
      </c>
      <c r="E3" s="11">
        <v>9.24</v>
      </c>
      <c r="F3" s="11">
        <v>9.2210000000000001</v>
      </c>
      <c r="G3" s="11">
        <v>10</v>
      </c>
      <c r="H3" s="11">
        <v>10</v>
      </c>
      <c r="I3" s="11">
        <v>9.0920000000000005</v>
      </c>
      <c r="J3" s="11">
        <v>9.9380000000000006</v>
      </c>
      <c r="K3" s="11">
        <v>10</v>
      </c>
      <c r="L3" s="11">
        <v>9.9659999999999993</v>
      </c>
      <c r="M3" s="11">
        <v>10</v>
      </c>
      <c r="N3" s="11">
        <v>10</v>
      </c>
      <c r="O3" s="11">
        <v>10</v>
      </c>
      <c r="P3" s="11">
        <v>9.68</v>
      </c>
      <c r="Q3" s="11">
        <v>9.69</v>
      </c>
      <c r="R3" s="11">
        <v>9.6349999999999998</v>
      </c>
      <c r="S3" s="11">
        <v>10</v>
      </c>
      <c r="T3" s="11">
        <v>10</v>
      </c>
      <c r="U3" s="11">
        <v>10</v>
      </c>
      <c r="V3" s="11">
        <v>10</v>
      </c>
      <c r="W3" s="11">
        <v>9.6280000000000001</v>
      </c>
      <c r="X3" s="11">
        <v>10</v>
      </c>
      <c r="Y3" s="11">
        <v>10</v>
      </c>
      <c r="Z3" s="11">
        <v>9.6660000000000004</v>
      </c>
      <c r="AA3" s="11">
        <v>10</v>
      </c>
      <c r="AB3" s="11">
        <v>10</v>
      </c>
      <c r="AC3" s="11">
        <v>10</v>
      </c>
      <c r="AD3" s="11">
        <v>10</v>
      </c>
      <c r="AE3" s="11">
        <v>9.2210000000000001</v>
      </c>
      <c r="AF3" s="11">
        <v>10</v>
      </c>
      <c r="AG3" s="11">
        <v>10</v>
      </c>
      <c r="AH3" s="11"/>
      <c r="AI3" s="11"/>
      <c r="AM3" s="5"/>
    </row>
    <row r="4" spans="1:40" s="4" customFormat="1" x14ac:dyDescent="0.25">
      <c r="A4" s="3" t="s">
        <v>7</v>
      </c>
      <c r="B4" s="22">
        <v>78.8</v>
      </c>
      <c r="C4" s="22">
        <v>76</v>
      </c>
      <c r="D4" s="22">
        <v>74</v>
      </c>
      <c r="E4" s="22">
        <v>71.599999999999994</v>
      </c>
      <c r="F4" s="22">
        <v>73.5</v>
      </c>
      <c r="G4" s="22">
        <v>70.900000000000006</v>
      </c>
      <c r="H4" s="22">
        <v>69.099999999999994</v>
      </c>
      <c r="I4" s="22">
        <v>72.3</v>
      </c>
      <c r="J4" s="22">
        <v>54.9</v>
      </c>
      <c r="K4" s="22">
        <v>66.099999999999994</v>
      </c>
      <c r="L4" s="22">
        <v>81.2</v>
      </c>
      <c r="M4" s="22">
        <v>75</v>
      </c>
      <c r="N4" s="22">
        <v>75.599999999999994</v>
      </c>
      <c r="O4" s="22">
        <v>60</v>
      </c>
      <c r="P4" s="22">
        <v>76.8</v>
      </c>
      <c r="Q4" s="22">
        <v>77.099999999999994</v>
      </c>
      <c r="R4" s="22">
        <v>75.400000000000006</v>
      </c>
      <c r="S4" s="22">
        <v>53.6</v>
      </c>
      <c r="T4" s="22">
        <v>46.7</v>
      </c>
      <c r="U4" s="22">
        <v>68.900000000000006</v>
      </c>
      <c r="V4" s="22">
        <v>73.400000000000006</v>
      </c>
      <c r="W4" s="22">
        <v>76.3</v>
      </c>
      <c r="X4" s="22">
        <v>53.2</v>
      </c>
      <c r="Y4" s="22">
        <v>51</v>
      </c>
      <c r="Z4" s="22">
        <v>70.2</v>
      </c>
      <c r="AA4" s="22">
        <v>78.7</v>
      </c>
      <c r="AB4" s="22">
        <v>44.1</v>
      </c>
      <c r="AC4" s="22">
        <v>57.6</v>
      </c>
      <c r="AD4" s="22">
        <v>37.9</v>
      </c>
      <c r="AE4" s="22">
        <v>21.9</v>
      </c>
      <c r="AF4" s="22">
        <v>60.9</v>
      </c>
      <c r="AG4" s="22">
        <v>73.5</v>
      </c>
      <c r="AI4" s="4">
        <f>SUM(C4:AG4)</f>
        <v>2017.4000000000005</v>
      </c>
      <c r="AJ4" s="6">
        <f>AVERAGE(C4:AG4)</f>
        <v>65.077419354838725</v>
      </c>
      <c r="AK4" s="17"/>
    </row>
    <row r="5" spans="1:40" x14ac:dyDescent="0.25">
      <c r="A5" s="2" t="s">
        <v>12</v>
      </c>
      <c r="B5" s="16">
        <v>36323</v>
      </c>
      <c r="C5">
        <v>36399</v>
      </c>
      <c r="D5">
        <v>36473</v>
      </c>
      <c r="E5" s="16">
        <v>36544</v>
      </c>
      <c r="F5" s="16">
        <v>36618</v>
      </c>
      <c r="G5" s="16">
        <v>36689</v>
      </c>
      <c r="H5" s="16">
        <v>36758</v>
      </c>
      <c r="I5" s="16">
        <v>36830</v>
      </c>
      <c r="J5" s="16">
        <v>36885</v>
      </c>
      <c r="K5" s="16">
        <v>36951</v>
      </c>
      <c r="L5" s="16">
        <v>37033</v>
      </c>
      <c r="M5" s="16">
        <v>37108</v>
      </c>
      <c r="N5" s="16">
        <v>37183</v>
      </c>
      <c r="O5" s="16">
        <v>37243</v>
      </c>
      <c r="P5" s="16">
        <v>37320</v>
      </c>
      <c r="Q5" s="16">
        <v>37397</v>
      </c>
      <c r="R5" s="16">
        <v>37473</v>
      </c>
      <c r="S5" s="16">
        <v>37526</v>
      </c>
      <c r="T5" s="16">
        <v>37573</v>
      </c>
      <c r="U5" s="16">
        <v>37642</v>
      </c>
      <c r="V5" s="16">
        <v>37715</v>
      </c>
      <c r="W5" s="16">
        <v>37792</v>
      </c>
      <c r="X5" s="16">
        <v>37845</v>
      </c>
      <c r="Y5" s="16">
        <v>37896</v>
      </c>
      <c r="Z5" s="16">
        <v>37966</v>
      </c>
      <c r="AA5" s="16">
        <v>38045</v>
      </c>
      <c r="AB5" s="16">
        <v>38089</v>
      </c>
      <c r="AC5" s="16">
        <v>38147</v>
      </c>
      <c r="AD5" s="16">
        <v>38185</v>
      </c>
      <c r="AE5" s="16">
        <v>38207</v>
      </c>
      <c r="AF5" s="16">
        <v>38268</v>
      </c>
      <c r="AG5" s="16">
        <v>38341</v>
      </c>
      <c r="AI5">
        <f>MAX(C5:AG5)-B5</f>
        <v>2018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58" priority="1" stopIfTrue="1" operator="greaterThan">
      <formula>17</formula>
    </cfRule>
    <cfRule type="cellIs" dxfId="3157" priority="2" stopIfTrue="1" operator="between">
      <formula>10</formula>
      <formula>15</formula>
    </cfRule>
    <cfRule type="cellIs" dxfId="3156" priority="3" stopIfTrue="1" operator="between">
      <formula>15</formula>
      <formula>17</formula>
    </cfRule>
  </conditionalFormatting>
  <conditionalFormatting sqref="B4:AG4">
    <cfRule type="cellIs" dxfId="3155" priority="4" stopIfTrue="1" operator="greaterThan">
      <formula>70</formula>
    </cfRule>
    <cfRule type="cellIs" dxfId="3154" priority="5" stopIfTrue="1" operator="between">
      <formula>60</formula>
      <formula>70</formula>
    </cfRule>
    <cfRule type="cellIs" dxfId="3153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9.3770000000000007</v>
      </c>
      <c r="D3" s="11">
        <v>10</v>
      </c>
      <c r="E3" s="11">
        <v>9.843</v>
      </c>
      <c r="F3" s="11">
        <v>10</v>
      </c>
      <c r="G3" s="11">
        <v>10</v>
      </c>
      <c r="H3" s="11">
        <v>9.9870000000000001</v>
      </c>
      <c r="I3" s="11">
        <v>9.3970000000000002</v>
      </c>
      <c r="J3" s="11">
        <v>10</v>
      </c>
      <c r="K3" s="11">
        <v>8.5909999999999993</v>
      </c>
      <c r="L3" s="11">
        <v>10</v>
      </c>
      <c r="M3" s="11">
        <v>9.9710000000000001</v>
      </c>
      <c r="N3" s="11">
        <v>9.5630000000000006</v>
      </c>
      <c r="O3" s="11">
        <v>10</v>
      </c>
      <c r="P3" s="11">
        <v>10</v>
      </c>
      <c r="Q3" s="11">
        <v>4.1260000000000003</v>
      </c>
      <c r="R3" s="11">
        <v>8.0589999999999993</v>
      </c>
      <c r="S3" s="11">
        <v>10</v>
      </c>
      <c r="T3" s="11">
        <v>10</v>
      </c>
      <c r="U3" s="11">
        <v>9.0920000000000005</v>
      </c>
      <c r="V3" s="11">
        <v>9.9749999999999996</v>
      </c>
      <c r="W3" s="11">
        <v>9.9710000000000001</v>
      </c>
      <c r="X3" s="11">
        <v>9.9849999999999994</v>
      </c>
      <c r="Y3" s="11">
        <v>10</v>
      </c>
      <c r="Z3" s="11">
        <v>8.141</v>
      </c>
      <c r="AA3" s="11">
        <v>10</v>
      </c>
      <c r="AB3" s="11">
        <v>10</v>
      </c>
      <c r="AC3" s="11">
        <v>10</v>
      </c>
      <c r="AD3" s="11">
        <v>9.9730000000000008</v>
      </c>
      <c r="AE3" s="11">
        <v>9.6760000000000002</v>
      </c>
      <c r="AF3" s="11">
        <v>9.4909999999999997</v>
      </c>
      <c r="AG3" s="11">
        <v>9.6449999999999996</v>
      </c>
      <c r="AH3" s="11"/>
      <c r="AI3" s="11"/>
      <c r="AM3" s="5"/>
    </row>
    <row r="4" spans="1:40" s="4" customFormat="1" x14ac:dyDescent="0.25">
      <c r="A4" s="3" t="s">
        <v>7</v>
      </c>
      <c r="B4" s="22">
        <v>73.5</v>
      </c>
      <c r="C4" s="22">
        <v>24.9</v>
      </c>
      <c r="D4" s="22">
        <v>53.6</v>
      </c>
      <c r="E4" s="22">
        <v>77.2</v>
      </c>
      <c r="F4" s="22">
        <v>39</v>
      </c>
      <c r="G4" s="22">
        <v>75.2</v>
      </c>
      <c r="H4" s="22">
        <v>72.900000000000006</v>
      </c>
      <c r="I4" s="22">
        <v>72.8</v>
      </c>
      <c r="J4" s="22">
        <v>69.3</v>
      </c>
      <c r="K4" s="22">
        <v>22.8</v>
      </c>
      <c r="L4" s="22">
        <v>69.2</v>
      </c>
      <c r="M4" s="22">
        <v>71.099999999999994</v>
      </c>
      <c r="N4" s="22">
        <v>73.3</v>
      </c>
      <c r="O4" s="22">
        <v>60.6</v>
      </c>
      <c r="P4" s="22">
        <v>22</v>
      </c>
      <c r="Q4" s="22">
        <v>21.2</v>
      </c>
      <c r="R4" s="22">
        <v>18.8</v>
      </c>
      <c r="S4" s="22">
        <v>26.6</v>
      </c>
      <c r="T4" s="22">
        <v>32</v>
      </c>
      <c r="U4" s="22">
        <v>23.7</v>
      </c>
      <c r="V4" s="22">
        <v>72.400000000000006</v>
      </c>
      <c r="W4" s="22">
        <v>77.099999999999994</v>
      </c>
      <c r="X4" s="22">
        <v>75.5</v>
      </c>
      <c r="Y4" s="22">
        <v>26</v>
      </c>
      <c r="Z4" s="22">
        <v>14.3</v>
      </c>
      <c r="AA4" s="22">
        <v>70.8</v>
      </c>
      <c r="AB4" s="22">
        <v>76.8</v>
      </c>
      <c r="AC4" s="22">
        <v>68.400000000000006</v>
      </c>
      <c r="AD4" s="22">
        <v>67.7</v>
      </c>
      <c r="AE4" s="22">
        <v>71.400000000000006</v>
      </c>
      <c r="AF4" s="22">
        <v>70.900000000000006</v>
      </c>
      <c r="AG4" s="22">
        <v>68.5</v>
      </c>
      <c r="AI4" s="4">
        <f>SUM(C4:AG4)</f>
        <v>1686.0000000000002</v>
      </c>
      <c r="AJ4" s="6">
        <f>AVERAGE(C4:AG4)</f>
        <v>54.387096774193559</v>
      </c>
      <c r="AK4" s="17"/>
    </row>
    <row r="5" spans="1:40" x14ac:dyDescent="0.25">
      <c r="A5" s="2" t="s">
        <v>12</v>
      </c>
      <c r="B5" s="16">
        <v>38341</v>
      </c>
      <c r="C5">
        <v>38366</v>
      </c>
      <c r="D5">
        <v>38420</v>
      </c>
      <c r="E5" s="16">
        <v>38497</v>
      </c>
      <c r="F5" s="16">
        <v>38536</v>
      </c>
      <c r="G5" s="16">
        <v>38611</v>
      </c>
      <c r="H5" s="16">
        <v>38684</v>
      </c>
      <c r="I5" s="16">
        <v>38757</v>
      </c>
      <c r="J5" s="16">
        <v>38826</v>
      </c>
      <c r="K5" s="16">
        <v>38849</v>
      </c>
      <c r="L5" s="16">
        <v>38918</v>
      </c>
      <c r="M5" s="16">
        <v>38990</v>
      </c>
      <c r="N5" s="16">
        <v>39063</v>
      </c>
      <c r="O5" s="16">
        <v>39124</v>
      </c>
      <c r="P5" s="16">
        <v>39146</v>
      </c>
      <c r="Q5" s="16">
        <v>39167</v>
      </c>
      <c r="R5" s="16">
        <v>39186</v>
      </c>
      <c r="S5" s="16">
        <v>39212</v>
      </c>
      <c r="T5" s="16">
        <v>39244</v>
      </c>
      <c r="U5" s="16">
        <v>39268</v>
      </c>
      <c r="V5" s="16">
        <v>39341</v>
      </c>
      <c r="W5" s="16">
        <v>39418</v>
      </c>
      <c r="X5" s="16">
        <v>39493</v>
      </c>
      <c r="Y5" s="16">
        <v>39519</v>
      </c>
      <c r="Z5" s="16">
        <v>39534</v>
      </c>
      <c r="AA5" s="16">
        <v>39605</v>
      </c>
      <c r="AB5" s="16">
        <v>39681</v>
      </c>
      <c r="AC5" s="16">
        <v>39750</v>
      </c>
      <c r="AD5" s="16">
        <v>39818</v>
      </c>
      <c r="AE5" s="16">
        <v>39889</v>
      </c>
      <c r="AF5" s="16">
        <v>39960</v>
      </c>
      <c r="AG5" s="16">
        <v>40028</v>
      </c>
      <c r="AI5">
        <f>MAX(C5:AG5)-B5</f>
        <v>1687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52" priority="1" stopIfTrue="1" operator="greaterThan">
      <formula>17</formula>
    </cfRule>
    <cfRule type="cellIs" dxfId="3151" priority="2" stopIfTrue="1" operator="between">
      <formula>10</formula>
      <formula>15</formula>
    </cfRule>
    <cfRule type="cellIs" dxfId="3150" priority="3" stopIfTrue="1" operator="between">
      <formula>15</formula>
      <formula>17</formula>
    </cfRule>
  </conditionalFormatting>
  <conditionalFormatting sqref="B4:AG4">
    <cfRule type="cellIs" dxfId="3149" priority="4" stopIfTrue="1" operator="greaterThan">
      <formula>70</formula>
    </cfRule>
    <cfRule type="cellIs" dxfId="3148" priority="5" stopIfTrue="1" operator="between">
      <formula>60</formula>
      <formula>70</formula>
    </cfRule>
    <cfRule type="cellIs" dxfId="3147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9.6449999999999996</v>
      </c>
      <c r="C3" s="11">
        <v>8.3759999999999994</v>
      </c>
      <c r="D3" s="11">
        <v>10</v>
      </c>
      <c r="E3" s="11">
        <v>10</v>
      </c>
      <c r="F3" s="11">
        <v>10</v>
      </c>
      <c r="G3" s="11">
        <v>5.1050000000000004</v>
      </c>
      <c r="H3" s="11">
        <v>10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4.0389999999999997</v>
      </c>
      <c r="R3" s="11">
        <v>10</v>
      </c>
      <c r="S3" s="11">
        <v>10</v>
      </c>
      <c r="T3" s="11">
        <v>8.7420000000000009</v>
      </c>
      <c r="U3" s="11">
        <v>10</v>
      </c>
      <c r="V3" s="11">
        <v>10</v>
      </c>
      <c r="W3" s="11">
        <v>10</v>
      </c>
      <c r="X3" s="11">
        <v>10</v>
      </c>
      <c r="Y3" s="11">
        <v>5.1559999999999997</v>
      </c>
      <c r="Z3" s="11">
        <v>10</v>
      </c>
      <c r="AA3" s="11">
        <v>9.9939999999999998</v>
      </c>
      <c r="AB3" s="11">
        <v>10</v>
      </c>
      <c r="AC3" s="11">
        <v>2.532</v>
      </c>
      <c r="AD3" s="11">
        <v>10</v>
      </c>
      <c r="AE3" s="11">
        <v>10</v>
      </c>
      <c r="AF3" s="11">
        <v>9.9450000000000003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68.5</v>
      </c>
      <c r="C4" s="22">
        <v>13.6</v>
      </c>
      <c r="D4" s="22">
        <v>33</v>
      </c>
      <c r="E4" s="22">
        <v>27.6</v>
      </c>
      <c r="F4" s="22">
        <v>56.5</v>
      </c>
      <c r="G4" s="22">
        <v>17.2</v>
      </c>
      <c r="H4" s="22">
        <v>49.5</v>
      </c>
      <c r="I4" s="22">
        <v>71.5</v>
      </c>
      <c r="J4" s="22">
        <v>72.599999999999994</v>
      </c>
      <c r="K4" s="22">
        <v>72.5</v>
      </c>
      <c r="L4" s="22">
        <v>55.4</v>
      </c>
      <c r="M4" s="22">
        <v>52.8</v>
      </c>
      <c r="N4" s="22">
        <v>59.1</v>
      </c>
      <c r="O4" s="22">
        <v>36.299999999999997</v>
      </c>
      <c r="P4" s="22">
        <v>47.2</v>
      </c>
      <c r="Q4" s="22">
        <v>19.5</v>
      </c>
      <c r="R4" s="22">
        <v>31.7</v>
      </c>
      <c r="S4" s="22">
        <v>14.7</v>
      </c>
      <c r="T4" s="22">
        <v>19.100000000000001</v>
      </c>
      <c r="U4" s="22">
        <v>47.6</v>
      </c>
      <c r="V4" s="22">
        <v>49.5</v>
      </c>
      <c r="W4" s="22">
        <v>67.7</v>
      </c>
      <c r="X4" s="22">
        <v>26.8</v>
      </c>
      <c r="Y4" s="22">
        <v>9.5</v>
      </c>
      <c r="Z4" s="22">
        <v>67.099999999999994</v>
      </c>
      <c r="AA4" s="22">
        <v>68.2</v>
      </c>
      <c r="AB4" s="22">
        <v>51</v>
      </c>
      <c r="AC4" s="22">
        <v>14.5</v>
      </c>
      <c r="AD4" s="22">
        <v>53.5</v>
      </c>
      <c r="AE4" s="22">
        <v>57.2</v>
      </c>
      <c r="AF4" s="22">
        <v>62.5</v>
      </c>
      <c r="AG4" s="22"/>
      <c r="AI4" s="4">
        <f>SUM(C4:AG4)</f>
        <v>1324.9</v>
      </c>
      <c r="AJ4" s="6">
        <f>AVERAGE(C4:AG4)</f>
        <v>44.163333333333334</v>
      </c>
      <c r="AK4" s="17"/>
    </row>
    <row r="5" spans="1:40" x14ac:dyDescent="0.25">
      <c r="A5" s="2" t="s">
        <v>12</v>
      </c>
      <c r="B5" s="16">
        <v>40028</v>
      </c>
      <c r="C5">
        <v>40042</v>
      </c>
      <c r="D5">
        <v>40075</v>
      </c>
      <c r="E5" s="16">
        <v>40103</v>
      </c>
      <c r="F5" s="16">
        <v>40159</v>
      </c>
      <c r="G5" s="16">
        <v>40176</v>
      </c>
      <c r="H5" s="16">
        <v>40226</v>
      </c>
      <c r="I5" s="16">
        <v>40298</v>
      </c>
      <c r="J5" s="16">
        <v>40370</v>
      </c>
      <c r="K5" s="16">
        <v>40443</v>
      </c>
      <c r="L5" s="16">
        <v>40498</v>
      </c>
      <c r="M5" s="16">
        <v>40551</v>
      </c>
      <c r="N5" s="16">
        <v>40610</v>
      </c>
      <c r="O5" s="16">
        <v>40647</v>
      </c>
      <c r="P5" s="16">
        <v>40694</v>
      </c>
      <c r="Q5" s="16">
        <v>40714</v>
      </c>
      <c r="R5" s="16">
        <v>40745</v>
      </c>
      <c r="S5" s="16">
        <v>40760</v>
      </c>
      <c r="T5" s="16">
        <v>40779</v>
      </c>
      <c r="U5" s="16">
        <v>40827</v>
      </c>
      <c r="V5" s="16">
        <v>40876</v>
      </c>
      <c r="W5" s="16">
        <v>40944</v>
      </c>
      <c r="X5" s="16">
        <v>40971</v>
      </c>
      <c r="Y5" s="16">
        <v>40980</v>
      </c>
      <c r="Z5" s="16">
        <v>41048</v>
      </c>
      <c r="AA5" s="16">
        <v>41116</v>
      </c>
      <c r="AB5" s="16">
        <v>41167</v>
      </c>
      <c r="AC5" s="16">
        <v>41181</v>
      </c>
      <c r="AD5" s="16">
        <v>41235</v>
      </c>
      <c r="AE5" s="16">
        <v>41292</v>
      </c>
      <c r="AF5" s="16">
        <v>41355</v>
      </c>
      <c r="AG5" s="16"/>
      <c r="AI5">
        <f>MAX(C5:AG5)-B5</f>
        <v>1327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46" priority="1" stopIfTrue="1" operator="greaterThan">
      <formula>17</formula>
    </cfRule>
    <cfRule type="cellIs" dxfId="3145" priority="2" stopIfTrue="1" operator="between">
      <formula>10</formula>
      <formula>15</formula>
    </cfRule>
    <cfRule type="cellIs" dxfId="3144" priority="3" stopIfTrue="1" operator="between">
      <formula>15</formula>
      <formula>17</formula>
    </cfRule>
  </conditionalFormatting>
  <conditionalFormatting sqref="B4:AG4">
    <cfRule type="cellIs" dxfId="3143" priority="4" stopIfTrue="1" operator="greaterThan">
      <formula>70</formula>
    </cfRule>
    <cfRule type="cellIs" dxfId="3142" priority="5" stopIfTrue="1" operator="between">
      <formula>60</formula>
      <formula>70</formula>
    </cfRule>
    <cfRule type="cellIs" dxfId="3141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9.9450000000000003</v>
      </c>
      <c r="C3" s="11">
        <v>10</v>
      </c>
      <c r="D3" s="11">
        <v>9.7929999999999993</v>
      </c>
      <c r="E3" s="11">
        <v>10</v>
      </c>
      <c r="F3" s="11">
        <v>10</v>
      </c>
      <c r="G3" s="11">
        <v>10</v>
      </c>
      <c r="H3" s="11">
        <v>2.173</v>
      </c>
      <c r="I3" s="11">
        <v>10</v>
      </c>
      <c r="J3" s="11">
        <v>10</v>
      </c>
      <c r="K3" s="11">
        <v>9.4309999999999992</v>
      </c>
      <c r="L3" s="11">
        <v>5.7619999999999996</v>
      </c>
      <c r="M3" s="11">
        <v>1.508</v>
      </c>
      <c r="N3" s="11">
        <v>10</v>
      </c>
      <c r="O3" s="11">
        <v>2.4710000000000001</v>
      </c>
      <c r="P3" s="11">
        <v>9.9760000000000009</v>
      </c>
      <c r="Q3" s="11">
        <v>2.2349999999999999</v>
      </c>
      <c r="R3" s="11">
        <v>9.3640000000000008</v>
      </c>
      <c r="S3" s="11">
        <v>9.9830000000000005</v>
      </c>
      <c r="T3" s="11">
        <v>1.4890000000000001</v>
      </c>
      <c r="U3" s="11">
        <v>9.6630000000000003</v>
      </c>
      <c r="V3" s="11">
        <v>9.9640000000000004</v>
      </c>
      <c r="W3" s="11">
        <v>9.8680000000000003</v>
      </c>
      <c r="X3" s="11">
        <v>6.5940000000000003</v>
      </c>
      <c r="Y3" s="11">
        <v>10</v>
      </c>
      <c r="Z3" s="11">
        <v>9.5410000000000004</v>
      </c>
      <c r="AA3" s="11">
        <v>7.0350000000000001</v>
      </c>
      <c r="AB3" s="11">
        <v>10</v>
      </c>
      <c r="AC3" s="11">
        <v>8.9670000000000005</v>
      </c>
      <c r="AD3" s="11">
        <v>10</v>
      </c>
      <c r="AE3" s="11">
        <v>10</v>
      </c>
      <c r="AF3" s="11">
        <v>8.8420000000000005</v>
      </c>
      <c r="AG3" s="11">
        <v>1.952</v>
      </c>
      <c r="AH3" s="11"/>
      <c r="AI3" s="11"/>
      <c r="AM3" s="5"/>
    </row>
    <row r="4" spans="1:40" s="4" customFormat="1" x14ac:dyDescent="0.25">
      <c r="A4" s="3" t="s">
        <v>7</v>
      </c>
      <c r="B4" s="22">
        <v>62.5</v>
      </c>
      <c r="C4" s="22">
        <v>59.3</v>
      </c>
      <c r="D4" s="22">
        <v>60.1</v>
      </c>
      <c r="E4" s="22">
        <v>48.4</v>
      </c>
      <c r="F4" s="22">
        <v>64.599999999999994</v>
      </c>
      <c r="G4" s="22">
        <v>46.5</v>
      </c>
      <c r="H4" s="22">
        <v>8.1999999999999993</v>
      </c>
      <c r="I4" s="22">
        <v>16.100000000000001</v>
      </c>
      <c r="J4" s="22">
        <v>38.200000000000003</v>
      </c>
      <c r="K4" s="22">
        <v>57.6</v>
      </c>
      <c r="L4" s="22">
        <v>12.3</v>
      </c>
      <c r="M4" s="22">
        <v>19.2</v>
      </c>
      <c r="N4" s="22">
        <v>39.200000000000003</v>
      </c>
      <c r="O4" s="22">
        <v>8.1</v>
      </c>
      <c r="P4" s="22">
        <v>27.2</v>
      </c>
      <c r="Q4" s="22">
        <v>9.5</v>
      </c>
      <c r="R4" s="22">
        <v>15.9</v>
      </c>
      <c r="S4" s="22">
        <v>16.899999999999999</v>
      </c>
      <c r="T4" s="22">
        <v>5.3</v>
      </c>
      <c r="U4" s="22">
        <v>15.7</v>
      </c>
      <c r="V4" s="22">
        <v>47</v>
      </c>
      <c r="W4" s="22">
        <v>47.7</v>
      </c>
      <c r="X4" s="22">
        <v>21.2</v>
      </c>
      <c r="Y4" s="22">
        <v>37.4</v>
      </c>
      <c r="Z4" s="22">
        <v>35.299999999999997</v>
      </c>
      <c r="AA4" s="22">
        <v>31.4</v>
      </c>
      <c r="AB4" s="22">
        <v>44.4</v>
      </c>
      <c r="AC4" s="22">
        <v>45.6</v>
      </c>
      <c r="AD4" s="22">
        <v>39.4</v>
      </c>
      <c r="AE4" s="22">
        <v>25.4</v>
      </c>
      <c r="AF4" s="22">
        <v>46.1</v>
      </c>
      <c r="AG4" s="22">
        <v>9.1999999999999993</v>
      </c>
      <c r="AI4" s="4">
        <f>SUM(C4:AG4)</f>
        <v>998.4</v>
      </c>
      <c r="AJ4" s="6">
        <f>AVERAGE(C4:AG4)</f>
        <v>32.206451612903223</v>
      </c>
      <c r="AK4" s="17"/>
    </row>
    <row r="5" spans="1:40" x14ac:dyDescent="0.25">
      <c r="A5" s="2" t="s">
        <v>12</v>
      </c>
      <c r="B5" s="16">
        <v>41355</v>
      </c>
      <c r="C5">
        <v>41414</v>
      </c>
      <c r="D5">
        <v>41474</v>
      </c>
      <c r="E5" s="16">
        <v>41523</v>
      </c>
      <c r="F5" s="16">
        <v>41587</v>
      </c>
      <c r="G5" s="16">
        <v>41634</v>
      </c>
      <c r="H5" s="16">
        <v>41642</v>
      </c>
      <c r="I5" s="16">
        <v>41658</v>
      </c>
      <c r="J5" s="16">
        <v>41697</v>
      </c>
      <c r="K5" s="16">
        <v>41754</v>
      </c>
      <c r="L5" s="16">
        <v>41767</v>
      </c>
      <c r="M5" s="16">
        <v>41786</v>
      </c>
      <c r="N5" s="16">
        <v>41825</v>
      </c>
      <c r="O5" s="16">
        <v>41833</v>
      </c>
      <c r="P5" s="16">
        <v>41861</v>
      </c>
      <c r="Q5" s="16">
        <v>41870</v>
      </c>
      <c r="R5" s="16">
        <v>41886</v>
      </c>
      <c r="S5" s="16">
        <v>41903</v>
      </c>
      <c r="T5" s="16">
        <v>41908</v>
      </c>
      <c r="U5" s="16">
        <v>41924</v>
      </c>
      <c r="V5" s="16">
        <v>41971</v>
      </c>
      <c r="W5" s="16">
        <v>42019</v>
      </c>
      <c r="X5" s="16">
        <v>42040</v>
      </c>
      <c r="Y5" s="16">
        <v>42078</v>
      </c>
      <c r="Z5" s="16">
        <v>42113</v>
      </c>
      <c r="AA5" s="16">
        <v>42144</v>
      </c>
      <c r="AB5" s="16">
        <v>42189</v>
      </c>
      <c r="AC5" s="16">
        <v>42234</v>
      </c>
      <c r="AD5" s="16">
        <v>42274</v>
      </c>
      <c r="AE5" s="16">
        <v>42299</v>
      </c>
      <c r="AF5" s="16">
        <v>42345</v>
      </c>
      <c r="AG5" s="16">
        <v>42355</v>
      </c>
      <c r="AI5">
        <f>MAX(C5:AG5)-B5</f>
        <v>1000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40" priority="1" stopIfTrue="1" operator="greaterThan">
      <formula>17</formula>
    </cfRule>
    <cfRule type="cellIs" dxfId="3139" priority="2" stopIfTrue="1" operator="between">
      <formula>10</formula>
      <formula>15</formula>
    </cfRule>
    <cfRule type="cellIs" dxfId="3138" priority="3" stopIfTrue="1" operator="between">
      <formula>15</formula>
      <formula>17</formula>
    </cfRule>
  </conditionalFormatting>
  <conditionalFormatting sqref="B4:AG4">
    <cfRule type="cellIs" dxfId="3137" priority="4" stopIfTrue="1" operator="greaterThan">
      <formula>70</formula>
    </cfRule>
    <cfRule type="cellIs" dxfId="3136" priority="5" stopIfTrue="1" operator="between">
      <formula>60</formula>
      <formula>70</formula>
    </cfRule>
    <cfRule type="cellIs" dxfId="3135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1.952</v>
      </c>
      <c r="C3" s="11">
        <v>9.0950000000000006</v>
      </c>
      <c r="D3" s="11">
        <v>10</v>
      </c>
      <c r="E3" s="11">
        <v>7.1859999999999999</v>
      </c>
      <c r="F3" s="11">
        <v>9.4450000000000003</v>
      </c>
      <c r="G3" s="11">
        <v>8.5340000000000007</v>
      </c>
      <c r="H3" s="11">
        <v>8.859</v>
      </c>
      <c r="I3" s="11">
        <v>8.42</v>
      </c>
      <c r="J3" s="11">
        <v>8.5190000000000001</v>
      </c>
      <c r="K3" s="11">
        <v>10</v>
      </c>
      <c r="L3" s="11">
        <v>8.3659999999999997</v>
      </c>
      <c r="M3" s="11">
        <v>5.1920000000000002</v>
      </c>
      <c r="N3" s="11">
        <v>7.5270000000000001</v>
      </c>
      <c r="O3" s="11">
        <v>9.1289999999999996</v>
      </c>
      <c r="P3" s="11">
        <v>7.3449999999999998</v>
      </c>
      <c r="Q3" s="11">
        <v>7.1280000000000001</v>
      </c>
      <c r="R3" s="11">
        <v>7.4889999999999999</v>
      </c>
      <c r="S3" s="11">
        <v>8.4740000000000002</v>
      </c>
      <c r="T3" s="11">
        <v>7.5369999999999999</v>
      </c>
      <c r="U3" s="11">
        <v>7.6920000000000002</v>
      </c>
      <c r="V3" s="11">
        <v>2.3530000000000002</v>
      </c>
      <c r="W3" s="11">
        <v>8.8040000000000003</v>
      </c>
      <c r="X3" s="11">
        <v>0.98399999999999999</v>
      </c>
      <c r="Y3" s="11">
        <v>7.9080000000000004</v>
      </c>
      <c r="Z3" s="11">
        <v>7.02</v>
      </c>
      <c r="AA3" s="11">
        <v>2.7</v>
      </c>
      <c r="AB3" s="11">
        <v>1.702</v>
      </c>
      <c r="AC3" s="11">
        <v>7.3659999999999997</v>
      </c>
      <c r="AD3" s="11">
        <v>4.242</v>
      </c>
      <c r="AE3" s="11">
        <v>1.5069999999999999</v>
      </c>
      <c r="AF3" s="11">
        <v>6.0590000000000002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9.1999999999999993</v>
      </c>
      <c r="C4" s="22">
        <v>39.1</v>
      </c>
      <c r="D4" s="22">
        <v>29.5</v>
      </c>
      <c r="E4" s="22">
        <v>10</v>
      </c>
      <c r="F4" s="22">
        <v>40.299999999999997</v>
      </c>
      <c r="G4" s="22">
        <v>43.9</v>
      </c>
      <c r="H4" s="22">
        <v>42</v>
      </c>
      <c r="I4" s="22">
        <v>42</v>
      </c>
      <c r="J4" s="22">
        <v>42.2</v>
      </c>
      <c r="K4" s="22">
        <v>36.200000000000003</v>
      </c>
      <c r="L4" s="22">
        <v>39.299999999999997</v>
      </c>
      <c r="M4" s="22">
        <v>28.9</v>
      </c>
      <c r="N4" s="22">
        <v>15.2</v>
      </c>
      <c r="O4" s="22">
        <v>24.3</v>
      </c>
      <c r="P4" s="22">
        <v>24.5</v>
      </c>
      <c r="Q4" s="22">
        <v>20.3</v>
      </c>
      <c r="R4" s="22">
        <v>29.7</v>
      </c>
      <c r="S4" s="22">
        <v>26.2</v>
      </c>
      <c r="T4" s="22">
        <v>34.200000000000003</v>
      </c>
      <c r="U4" s="22">
        <v>26.9</v>
      </c>
      <c r="V4" s="22">
        <v>5.3</v>
      </c>
      <c r="W4" s="22">
        <v>13.1</v>
      </c>
      <c r="X4" s="22">
        <v>3</v>
      </c>
      <c r="Y4" s="22">
        <v>23.6</v>
      </c>
      <c r="Z4" s="22">
        <v>25.1</v>
      </c>
      <c r="AA4" s="22">
        <v>0.92700000000000005</v>
      </c>
      <c r="AB4" s="22">
        <v>5.6</v>
      </c>
      <c r="AC4" s="22">
        <v>18.100000000000001</v>
      </c>
      <c r="AD4" s="22">
        <v>6.8</v>
      </c>
      <c r="AE4" s="22">
        <v>5.9</v>
      </c>
      <c r="AF4" s="22">
        <v>19.2</v>
      </c>
      <c r="AG4" s="22"/>
      <c r="AI4" s="4">
        <f>SUM(C4:AG4)</f>
        <v>721.32700000000011</v>
      </c>
      <c r="AJ4" s="6">
        <f>AVERAGE(C4:AG4)</f>
        <v>24.044233333333338</v>
      </c>
      <c r="AK4" s="17"/>
    </row>
    <row r="5" spans="1:40" x14ac:dyDescent="0.25">
      <c r="A5" s="2" t="s">
        <v>12</v>
      </c>
      <c r="B5" s="16">
        <v>42355</v>
      </c>
      <c r="C5">
        <v>42394</v>
      </c>
      <c r="D5">
        <v>42423</v>
      </c>
      <c r="E5" s="16">
        <v>42433</v>
      </c>
      <c r="F5" s="16">
        <v>42474</v>
      </c>
      <c r="G5" s="16">
        <v>42518</v>
      </c>
      <c r="H5" s="16">
        <v>42560</v>
      </c>
      <c r="I5" s="16">
        <v>42602</v>
      </c>
      <c r="J5" s="16">
        <v>42644</v>
      </c>
      <c r="K5" s="16">
        <v>42680</v>
      </c>
      <c r="L5" s="16">
        <v>42720</v>
      </c>
      <c r="M5" s="16">
        <v>42749</v>
      </c>
      <c r="N5" s="16">
        <v>42764</v>
      </c>
      <c r="O5" s="16">
        <v>42788</v>
      </c>
      <c r="P5" s="16">
        <v>42813</v>
      </c>
      <c r="Q5" s="16">
        <v>42833</v>
      </c>
      <c r="R5" s="16">
        <v>42863</v>
      </c>
      <c r="S5" s="16">
        <v>42889</v>
      </c>
      <c r="T5" s="16">
        <v>42923</v>
      </c>
      <c r="U5" s="16">
        <v>42950</v>
      </c>
      <c r="V5" s="16">
        <v>42956</v>
      </c>
      <c r="W5" s="16">
        <v>42969</v>
      </c>
      <c r="X5" s="16">
        <v>42972</v>
      </c>
      <c r="Y5" s="16">
        <v>42995</v>
      </c>
      <c r="Z5" s="16">
        <v>43020</v>
      </c>
      <c r="AA5" s="16">
        <v>43023</v>
      </c>
      <c r="AB5" s="16">
        <v>43029</v>
      </c>
      <c r="AC5" s="16">
        <v>43047</v>
      </c>
      <c r="AD5" s="16">
        <v>43054</v>
      </c>
      <c r="AE5" s="16">
        <v>43060</v>
      </c>
      <c r="AF5" s="16">
        <v>43079</v>
      </c>
      <c r="AG5" s="16"/>
      <c r="AI5">
        <f>MAX(C5:AG5)-B5</f>
        <v>724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34" priority="1" stopIfTrue="1" operator="greaterThan">
      <formula>17</formula>
    </cfRule>
    <cfRule type="cellIs" dxfId="3133" priority="2" stopIfTrue="1" operator="between">
      <formula>10</formula>
      <formula>15</formula>
    </cfRule>
    <cfRule type="cellIs" dxfId="3132" priority="3" stopIfTrue="1" operator="between">
      <formula>15</formula>
      <formula>17</formula>
    </cfRule>
  </conditionalFormatting>
  <conditionalFormatting sqref="B4:AG4">
    <cfRule type="cellIs" dxfId="3131" priority="4" stopIfTrue="1" operator="greaterThan">
      <formula>70</formula>
    </cfRule>
    <cfRule type="cellIs" dxfId="3130" priority="5" stopIfTrue="1" operator="between">
      <formula>60</formula>
      <formula>70</formula>
    </cfRule>
    <cfRule type="cellIs" dxfId="3129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6.0590000000000002</v>
      </c>
      <c r="C3" s="11">
        <v>6.5670000000000002</v>
      </c>
      <c r="D3" s="11">
        <v>5.8470000000000004</v>
      </c>
      <c r="E3" s="11">
        <v>6.5069999999999997</v>
      </c>
      <c r="F3" s="11">
        <v>2.0219999999999998</v>
      </c>
      <c r="G3" s="11">
        <v>2.2690000000000001</v>
      </c>
      <c r="H3" s="11">
        <v>2.4689999999999999</v>
      </c>
      <c r="I3" s="11">
        <v>5.9359999999999999</v>
      </c>
      <c r="J3" s="11">
        <v>3.04</v>
      </c>
      <c r="K3" s="11">
        <v>2.125</v>
      </c>
      <c r="L3" s="11">
        <v>2.57</v>
      </c>
      <c r="M3" s="11">
        <v>5.2859999999999996</v>
      </c>
      <c r="N3" s="11">
        <v>5.9089999999999998</v>
      </c>
      <c r="O3" s="11">
        <v>4.9619999999999997</v>
      </c>
      <c r="P3" s="11">
        <v>5.0010000000000003</v>
      </c>
      <c r="Q3" s="11">
        <v>5.2809999999999997</v>
      </c>
      <c r="R3" s="11">
        <v>2.9889999999999999</v>
      </c>
      <c r="S3" s="11">
        <v>4.694</v>
      </c>
      <c r="T3" s="11">
        <v>4.8159999999999998</v>
      </c>
      <c r="U3" s="11">
        <v>4.3680000000000003</v>
      </c>
      <c r="V3" s="11">
        <v>4.4539999999999997</v>
      </c>
      <c r="W3" s="11">
        <v>1.5089999999999999</v>
      </c>
      <c r="X3" s="11">
        <v>4.7990000000000004</v>
      </c>
      <c r="Y3" s="11">
        <v>4.4039999999999999</v>
      </c>
      <c r="Z3" s="11">
        <v>4.8570000000000002</v>
      </c>
      <c r="AA3" s="11">
        <v>4.5720000000000001</v>
      </c>
      <c r="AB3" s="11">
        <v>4.9240000000000004</v>
      </c>
      <c r="AC3" s="11">
        <v>4.9359999999999999</v>
      </c>
      <c r="AD3" s="11">
        <v>5.0359999999999996</v>
      </c>
      <c r="AE3" s="11">
        <v>4.9109999999999996</v>
      </c>
      <c r="AF3" s="11">
        <v>5.1020000000000003</v>
      </c>
      <c r="AG3" s="11">
        <v>2.81</v>
      </c>
      <c r="AH3" s="11"/>
      <c r="AI3" s="11"/>
      <c r="AM3" s="5"/>
    </row>
    <row r="4" spans="1:40" s="4" customFormat="1" x14ac:dyDescent="0.25">
      <c r="A4" s="3" t="s">
        <v>7</v>
      </c>
      <c r="B4" s="22">
        <v>19.2</v>
      </c>
      <c r="C4" s="22">
        <v>16</v>
      </c>
      <c r="D4" s="22">
        <v>24.1</v>
      </c>
      <c r="E4" s="22">
        <v>25.9</v>
      </c>
      <c r="F4" s="22">
        <v>5.5</v>
      </c>
      <c r="G4" s="22">
        <v>7</v>
      </c>
      <c r="H4" s="22">
        <v>7.2</v>
      </c>
      <c r="I4" s="22">
        <v>22.3</v>
      </c>
      <c r="J4" s="22">
        <v>8.6</v>
      </c>
      <c r="K4" s="22">
        <v>4.5999999999999996</v>
      </c>
      <c r="L4" s="22">
        <v>6.8</v>
      </c>
      <c r="M4" s="22">
        <v>14.3</v>
      </c>
      <c r="N4" s="22">
        <v>20.7</v>
      </c>
      <c r="O4" s="22">
        <v>17</v>
      </c>
      <c r="P4" s="22">
        <v>19.8</v>
      </c>
      <c r="Q4" s="22">
        <v>14.8</v>
      </c>
      <c r="R4" s="22">
        <v>7.2</v>
      </c>
      <c r="S4" s="22">
        <v>17.399999999999999</v>
      </c>
      <c r="T4" s="22">
        <v>10.5</v>
      </c>
      <c r="U4" s="22">
        <v>17.5</v>
      </c>
      <c r="V4" s="22">
        <v>17.2</v>
      </c>
      <c r="W4" s="22">
        <v>4.2</v>
      </c>
      <c r="X4" s="22">
        <v>17.899999999999999</v>
      </c>
      <c r="Y4" s="22">
        <v>14.8</v>
      </c>
      <c r="Z4" s="22">
        <v>16.5</v>
      </c>
      <c r="AA4" s="22">
        <v>17.899999999999999</v>
      </c>
      <c r="AB4" s="22">
        <v>19.600000000000001</v>
      </c>
      <c r="AC4" s="22">
        <v>20</v>
      </c>
      <c r="AD4" s="22">
        <v>20.3</v>
      </c>
      <c r="AE4" s="22">
        <v>17.600000000000001</v>
      </c>
      <c r="AF4" s="22">
        <v>19.600000000000001</v>
      </c>
      <c r="AG4" s="22">
        <v>4.5999999999999996</v>
      </c>
      <c r="AI4" s="4">
        <f>SUM(C4:AG4)</f>
        <v>457.40000000000003</v>
      </c>
      <c r="AJ4" s="6">
        <f>AVERAGE(C4:AG4)</f>
        <v>14.75483870967742</v>
      </c>
      <c r="AK4" s="17"/>
    </row>
    <row r="5" spans="1:40" x14ac:dyDescent="0.25">
      <c r="A5" s="2" t="s">
        <v>12</v>
      </c>
      <c r="B5" s="16">
        <v>43079</v>
      </c>
      <c r="C5">
        <v>43095</v>
      </c>
      <c r="D5">
        <v>43119</v>
      </c>
      <c r="E5" s="16">
        <v>43145</v>
      </c>
      <c r="F5" s="16">
        <v>43151</v>
      </c>
      <c r="G5" s="16">
        <v>43158</v>
      </c>
      <c r="H5" s="16">
        <v>43165</v>
      </c>
      <c r="I5" s="16">
        <v>43187</v>
      </c>
      <c r="J5" s="16">
        <v>43196</v>
      </c>
      <c r="K5" s="16">
        <v>43201</v>
      </c>
      <c r="L5" s="16">
        <v>43208</v>
      </c>
      <c r="M5" s="16">
        <v>43222</v>
      </c>
      <c r="N5" s="16">
        <v>43243</v>
      </c>
      <c r="O5" s="16">
        <v>43260</v>
      </c>
      <c r="P5" s="16">
        <v>43280</v>
      </c>
      <c r="Q5" s="16">
        <v>43294</v>
      </c>
      <c r="R5" s="16">
        <v>43302</v>
      </c>
      <c r="S5" s="16">
        <v>43319</v>
      </c>
      <c r="T5" s="16">
        <v>43330</v>
      </c>
      <c r="U5" s="16">
        <v>43347</v>
      </c>
      <c r="V5" s="16">
        <v>43364</v>
      </c>
      <c r="W5" s="16">
        <v>43369</v>
      </c>
      <c r="X5" s="16">
        <v>43387</v>
      </c>
      <c r="Y5" s="16">
        <v>43401</v>
      </c>
      <c r="Z5" s="16">
        <v>43418</v>
      </c>
      <c r="AA5" s="16">
        <v>43436</v>
      </c>
      <c r="AB5" s="16">
        <v>43455</v>
      </c>
      <c r="AC5" s="16">
        <v>43476</v>
      </c>
      <c r="AD5" s="16">
        <v>43496</v>
      </c>
      <c r="AE5" s="16">
        <v>43513</v>
      </c>
      <c r="AF5" s="16">
        <v>43533</v>
      </c>
      <c r="AG5" s="16">
        <v>43538</v>
      </c>
      <c r="AI5">
        <f>MAX(C5:AG5)-B5</f>
        <v>459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28" priority="1" stopIfTrue="1" operator="greaterThan">
      <formula>17</formula>
    </cfRule>
    <cfRule type="cellIs" dxfId="3127" priority="2" stopIfTrue="1" operator="between">
      <formula>10</formula>
      <formula>15</formula>
    </cfRule>
    <cfRule type="cellIs" dxfId="3126" priority="3" stopIfTrue="1" operator="between">
      <formula>15</formula>
      <formula>17</formula>
    </cfRule>
  </conditionalFormatting>
  <conditionalFormatting sqref="B4:AG4">
    <cfRule type="cellIs" dxfId="3125" priority="4" stopIfTrue="1" operator="greaterThan">
      <formula>70</formula>
    </cfRule>
    <cfRule type="cellIs" dxfId="3124" priority="5" stopIfTrue="1" operator="between">
      <formula>60</formula>
      <formula>70</formula>
    </cfRule>
    <cfRule type="cellIs" dxfId="3123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5.5190000000000001</v>
      </c>
      <c r="C3" s="11">
        <v>2.9940000000000002</v>
      </c>
      <c r="D3" s="11">
        <v>7.3239999999999998</v>
      </c>
      <c r="E3" s="11">
        <v>6.0679999999999996</v>
      </c>
      <c r="F3" s="11">
        <v>5.7670000000000003</v>
      </c>
      <c r="G3" s="11">
        <v>7.9569999999999999</v>
      </c>
      <c r="H3" s="11">
        <v>6.5119999999999996</v>
      </c>
      <c r="I3" s="11">
        <v>1.266</v>
      </c>
      <c r="J3" s="11">
        <v>7.101</v>
      </c>
      <c r="K3" s="11">
        <v>4.5730000000000004</v>
      </c>
      <c r="L3" s="11">
        <v>0.502</v>
      </c>
      <c r="M3" s="11">
        <v>0.96499999999999997</v>
      </c>
      <c r="N3" s="11">
        <v>6.609</v>
      </c>
      <c r="O3" s="11">
        <v>7.9560000000000004</v>
      </c>
      <c r="P3" s="11">
        <v>0.79600000000000004</v>
      </c>
      <c r="Q3" s="11">
        <v>1.83</v>
      </c>
      <c r="R3" s="11">
        <v>7.7519999999999998</v>
      </c>
      <c r="S3" s="11">
        <v>5.6390000000000002</v>
      </c>
      <c r="T3" s="11">
        <v>6.7190000000000003</v>
      </c>
      <c r="U3" s="11">
        <v>6.3019999999999996</v>
      </c>
      <c r="V3" s="11">
        <v>6.4569999999999999</v>
      </c>
      <c r="W3" s="11">
        <v>2.3919999999999999</v>
      </c>
      <c r="X3" s="11">
        <v>7.8769999999999998</v>
      </c>
      <c r="Y3" s="11">
        <v>8.1839999999999993</v>
      </c>
      <c r="Z3" s="11">
        <v>2.2669999999999999</v>
      </c>
      <c r="AA3" s="11">
        <v>3.6680000000000001</v>
      </c>
      <c r="AB3" s="11">
        <v>8.4710000000000001</v>
      </c>
      <c r="AC3" s="11">
        <v>7.3559999999999999</v>
      </c>
      <c r="AD3" s="11">
        <v>8.516</v>
      </c>
      <c r="AE3" s="11">
        <v>2.343</v>
      </c>
      <c r="AF3" s="11">
        <v>4.4550000000000001</v>
      </c>
      <c r="AG3" s="11">
        <v>9.5449999999999999</v>
      </c>
      <c r="AH3" s="11"/>
      <c r="AI3" s="11"/>
      <c r="AM3" s="5"/>
    </row>
    <row r="4" spans="1:40" s="4" customFormat="1" x14ac:dyDescent="0.25">
      <c r="A4" s="3" t="s">
        <v>7</v>
      </c>
      <c r="B4" s="4">
        <v>20.399999999999999</v>
      </c>
      <c r="C4" s="4">
        <v>5.5</v>
      </c>
      <c r="D4" s="4">
        <v>14.3</v>
      </c>
      <c r="E4" s="4">
        <v>12.7</v>
      </c>
      <c r="F4" s="4">
        <v>9</v>
      </c>
      <c r="G4" s="4">
        <v>10.6</v>
      </c>
      <c r="H4" s="4">
        <v>16.600000000000001</v>
      </c>
      <c r="I4" s="4">
        <v>5.3</v>
      </c>
      <c r="J4" s="4">
        <v>18.2</v>
      </c>
      <c r="K4" s="4">
        <v>16.8</v>
      </c>
      <c r="L4" s="4">
        <v>1.7</v>
      </c>
      <c r="M4" s="4">
        <v>3</v>
      </c>
      <c r="N4" s="4">
        <v>24.5</v>
      </c>
      <c r="O4" s="4">
        <v>17.399999999999999</v>
      </c>
      <c r="P4" s="4">
        <v>3</v>
      </c>
      <c r="Q4" s="4">
        <v>8.1999999999999993</v>
      </c>
      <c r="R4" s="4">
        <v>13.8</v>
      </c>
      <c r="S4" s="4">
        <v>12</v>
      </c>
      <c r="T4" s="4">
        <v>28.4</v>
      </c>
      <c r="U4" s="4">
        <v>11.7</v>
      </c>
      <c r="V4" s="4">
        <v>11.9</v>
      </c>
      <c r="W4" s="4">
        <v>5.8</v>
      </c>
      <c r="X4" s="4">
        <v>31.8</v>
      </c>
      <c r="Y4" s="4">
        <v>35.1</v>
      </c>
      <c r="Z4" s="4">
        <v>8.6999999999999993</v>
      </c>
      <c r="AA4" s="4">
        <v>7.4</v>
      </c>
      <c r="AB4" s="4">
        <v>35</v>
      </c>
      <c r="AC4" s="4">
        <v>18.399999999999999</v>
      </c>
      <c r="AD4" s="4">
        <v>25.1</v>
      </c>
      <c r="AE4" s="4">
        <v>7.2</v>
      </c>
      <c r="AF4" s="4">
        <v>9.9</v>
      </c>
      <c r="AG4" s="4">
        <v>35.299999999999997</v>
      </c>
      <c r="AI4" s="4">
        <f>SUM(C4:AG4)</f>
        <v>464.29999999999995</v>
      </c>
      <c r="AJ4" s="6">
        <f>AVERAGE(C4:AG4)</f>
        <v>14.977419354838709</v>
      </c>
      <c r="AK4" s="17"/>
    </row>
    <row r="5" spans="1:40" x14ac:dyDescent="0.25">
      <c r="A5" s="2" t="s">
        <v>12</v>
      </c>
      <c r="B5" s="16">
        <v>341</v>
      </c>
      <c r="C5">
        <v>347</v>
      </c>
      <c r="D5">
        <v>361</v>
      </c>
      <c r="E5">
        <v>374</v>
      </c>
      <c r="F5" s="16">
        <v>383</v>
      </c>
      <c r="G5" s="16">
        <v>394</v>
      </c>
      <c r="H5" s="16">
        <v>410</v>
      </c>
      <c r="I5" s="16">
        <v>416</v>
      </c>
      <c r="J5" s="16">
        <v>434</v>
      </c>
      <c r="K5" s="16">
        <v>451</v>
      </c>
      <c r="L5" s="16">
        <v>452</v>
      </c>
      <c r="M5" s="16">
        <v>455</v>
      </c>
      <c r="N5" s="16">
        <v>480</v>
      </c>
      <c r="O5" s="16">
        <v>497</v>
      </c>
      <c r="P5" s="16">
        <v>501</v>
      </c>
      <c r="Q5" s="16">
        <v>509</v>
      </c>
      <c r="R5" s="16">
        <v>523</v>
      </c>
      <c r="S5" s="16">
        <v>535</v>
      </c>
      <c r="T5" s="16">
        <v>563</v>
      </c>
      <c r="U5" s="16">
        <v>575</v>
      </c>
      <c r="V5" s="16">
        <v>587</v>
      </c>
      <c r="W5" s="16">
        <v>593</v>
      </c>
      <c r="X5" s="16">
        <v>624</v>
      </c>
      <c r="Y5" s="16">
        <v>660</v>
      </c>
      <c r="Z5" s="16">
        <v>668</v>
      </c>
      <c r="AA5" s="16">
        <v>676</v>
      </c>
      <c r="AB5" s="16">
        <v>711</v>
      </c>
      <c r="AC5" s="16">
        <v>729</v>
      </c>
      <c r="AD5" s="16">
        <v>755</v>
      </c>
      <c r="AE5" s="16">
        <v>762</v>
      </c>
      <c r="AF5" s="16">
        <v>772</v>
      </c>
      <c r="AG5" s="16">
        <v>807</v>
      </c>
      <c r="AI5">
        <f>MAX(C5:AG5)-B5</f>
        <v>466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38" priority="1" stopIfTrue="1" operator="greaterThan">
      <formula>17</formula>
    </cfRule>
    <cfRule type="cellIs" dxfId="3337" priority="2" stopIfTrue="1" operator="between">
      <formula>10</formula>
      <formula>15</formula>
    </cfRule>
    <cfRule type="cellIs" dxfId="3336" priority="3" stopIfTrue="1" operator="between">
      <formula>15</formula>
      <formula>17</formula>
    </cfRule>
  </conditionalFormatting>
  <conditionalFormatting sqref="B4:AG4">
    <cfRule type="cellIs" dxfId="3335" priority="4" stopIfTrue="1" operator="greaterThan">
      <formula>50</formula>
    </cfRule>
    <cfRule type="cellIs" dxfId="3334" priority="5" stopIfTrue="1" operator="between">
      <formula>25</formula>
      <formula>35</formula>
    </cfRule>
    <cfRule type="cellIs" dxfId="3333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2.81</v>
      </c>
      <c r="C3" s="11">
        <v>4.9770000000000003</v>
      </c>
      <c r="D3" s="11">
        <v>1.2709999999999999</v>
      </c>
      <c r="E3" s="11">
        <v>5.7569999999999997</v>
      </c>
      <c r="F3" s="11">
        <v>7.94</v>
      </c>
      <c r="G3" s="11">
        <v>7.1340000000000003</v>
      </c>
      <c r="H3" s="11">
        <v>6.468</v>
      </c>
      <c r="I3" s="11">
        <v>0.751</v>
      </c>
      <c r="J3" s="11">
        <v>1.7390000000000001</v>
      </c>
      <c r="K3" s="11">
        <v>1.534</v>
      </c>
      <c r="L3" s="11">
        <v>2.9750000000000001</v>
      </c>
      <c r="M3" s="11">
        <v>8.6809999999999992</v>
      </c>
      <c r="N3" s="11">
        <v>8.5229999999999997</v>
      </c>
      <c r="O3" s="11">
        <v>8.4420000000000002</v>
      </c>
      <c r="P3" s="11">
        <v>1.4650000000000001</v>
      </c>
      <c r="Q3" s="11">
        <v>8.1300000000000008</v>
      </c>
      <c r="R3" s="11">
        <v>2.3660000000000001</v>
      </c>
      <c r="S3" s="11">
        <v>1.5880000000000001</v>
      </c>
      <c r="T3" s="11">
        <v>5.2690000000000001</v>
      </c>
      <c r="U3" s="11">
        <v>0.85299999999999998</v>
      </c>
      <c r="V3" s="11">
        <v>0.53800000000000003</v>
      </c>
      <c r="W3" s="11">
        <v>3.9849999999999999</v>
      </c>
      <c r="X3" s="11">
        <v>6.1589999999999998</v>
      </c>
      <c r="Y3" s="11">
        <v>8.2929999999999993</v>
      </c>
      <c r="Z3" s="11">
        <v>9.9480000000000004</v>
      </c>
      <c r="AA3" s="11">
        <v>7.9669999999999996</v>
      </c>
      <c r="AB3" s="11">
        <v>8.5779999999999994</v>
      </c>
      <c r="AC3" s="11">
        <v>4.625</v>
      </c>
      <c r="AD3" s="11">
        <v>5.7610000000000001</v>
      </c>
      <c r="AE3" s="11">
        <v>10</v>
      </c>
      <c r="AF3" s="11">
        <v>9.2690000000000001</v>
      </c>
      <c r="AG3" s="11">
        <v>1.1659999999999999</v>
      </c>
      <c r="AH3" s="11"/>
      <c r="AI3" s="11"/>
      <c r="AM3" s="5"/>
    </row>
    <row r="4" spans="1:40" s="4" customFormat="1" x14ac:dyDescent="0.25">
      <c r="A4" s="3" t="s">
        <v>7</v>
      </c>
      <c r="B4" s="22">
        <v>4.5999999999999996</v>
      </c>
      <c r="C4" s="22">
        <v>8.8000000000000007</v>
      </c>
      <c r="D4" s="22">
        <v>3.6</v>
      </c>
      <c r="E4" s="22">
        <v>13.1</v>
      </c>
      <c r="F4" s="22">
        <v>10.6</v>
      </c>
      <c r="G4" s="22">
        <v>18.899999999999999</v>
      </c>
      <c r="H4" s="22">
        <v>17.100000000000001</v>
      </c>
      <c r="I4" s="22">
        <v>2.7</v>
      </c>
      <c r="J4" s="22">
        <v>6.2</v>
      </c>
      <c r="K4" s="22">
        <v>4</v>
      </c>
      <c r="L4" s="22">
        <v>4.9000000000000004</v>
      </c>
      <c r="M4" s="22">
        <v>11.5</v>
      </c>
      <c r="N4" s="22">
        <v>16.899999999999999</v>
      </c>
      <c r="O4" s="22">
        <v>14.6</v>
      </c>
      <c r="P4" s="22">
        <v>5.0999999999999996</v>
      </c>
      <c r="Q4" s="22">
        <v>20.9</v>
      </c>
      <c r="R4" s="22">
        <v>4.5999999999999996</v>
      </c>
      <c r="S4" s="22">
        <v>2.1</v>
      </c>
      <c r="T4" s="22">
        <v>13.7</v>
      </c>
      <c r="U4" s="22">
        <v>3</v>
      </c>
      <c r="V4" s="22">
        <v>1.4</v>
      </c>
      <c r="W4" s="22">
        <v>7.4</v>
      </c>
      <c r="X4" s="22">
        <v>27.2</v>
      </c>
      <c r="Y4" s="22">
        <v>25</v>
      </c>
      <c r="Z4" s="22">
        <v>17</v>
      </c>
      <c r="AA4" s="22">
        <v>37</v>
      </c>
      <c r="AB4" s="22">
        <v>34.700000000000003</v>
      </c>
      <c r="AC4" s="22">
        <v>16</v>
      </c>
      <c r="AD4" s="22">
        <v>19.5</v>
      </c>
      <c r="AE4" s="22">
        <v>25.2</v>
      </c>
      <c r="AF4" s="22">
        <v>27.4</v>
      </c>
      <c r="AG4" s="22">
        <v>5.2</v>
      </c>
      <c r="AI4" s="4">
        <f>SUM(C4:AG4)</f>
        <v>425.2999999999999</v>
      </c>
      <c r="AJ4" s="6">
        <f>AVERAGE(C4:AG4)</f>
        <v>13.719354838709673</v>
      </c>
      <c r="AK4" s="17"/>
    </row>
    <row r="5" spans="1:40" x14ac:dyDescent="0.25">
      <c r="A5" s="2" t="s">
        <v>12</v>
      </c>
      <c r="B5" s="16">
        <v>43538</v>
      </c>
      <c r="C5">
        <v>43547</v>
      </c>
      <c r="D5">
        <v>43550</v>
      </c>
      <c r="E5" s="16">
        <v>43563</v>
      </c>
      <c r="F5" s="16">
        <v>43574</v>
      </c>
      <c r="G5" s="16">
        <v>43593</v>
      </c>
      <c r="H5" s="16">
        <v>43610</v>
      </c>
      <c r="I5" s="16">
        <v>43613</v>
      </c>
      <c r="J5" s="16">
        <v>43619</v>
      </c>
      <c r="K5" s="16">
        <v>43623</v>
      </c>
      <c r="L5" s="16">
        <v>43628</v>
      </c>
      <c r="M5" s="16">
        <v>43640</v>
      </c>
      <c r="N5" s="16">
        <v>43657</v>
      </c>
      <c r="O5" s="16">
        <v>43671</v>
      </c>
      <c r="P5" s="16">
        <v>43676</v>
      </c>
      <c r="Q5" s="16">
        <v>43697</v>
      </c>
      <c r="R5" s="16">
        <v>43702</v>
      </c>
      <c r="S5" s="16">
        <v>43704</v>
      </c>
      <c r="T5" s="16">
        <v>43718</v>
      </c>
      <c r="U5" s="16">
        <v>43721</v>
      </c>
      <c r="V5" s="16">
        <v>43722</v>
      </c>
      <c r="W5" s="16">
        <v>43730</v>
      </c>
      <c r="X5" s="16">
        <v>43757</v>
      </c>
      <c r="Y5" s="16">
        <v>43782</v>
      </c>
      <c r="Z5" s="16">
        <v>43799</v>
      </c>
      <c r="AA5" s="16">
        <v>43836</v>
      </c>
      <c r="AB5" s="16">
        <v>43871</v>
      </c>
      <c r="AC5" s="16">
        <v>43887</v>
      </c>
      <c r="AD5" s="16">
        <v>43906</v>
      </c>
      <c r="AE5" s="16">
        <v>43932</v>
      </c>
      <c r="AF5" s="16">
        <v>43959</v>
      </c>
      <c r="AG5" s="16">
        <v>43964</v>
      </c>
      <c r="AI5">
        <f>MAX(C5:AG5)-B5</f>
        <v>426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22" priority="1" stopIfTrue="1" operator="greaterThan">
      <formula>17</formula>
    </cfRule>
    <cfRule type="cellIs" dxfId="3121" priority="2" stopIfTrue="1" operator="between">
      <formula>10</formula>
      <formula>15</formula>
    </cfRule>
    <cfRule type="cellIs" dxfId="3120" priority="3" stopIfTrue="1" operator="between">
      <formula>15</formula>
      <formula>17</formula>
    </cfRule>
  </conditionalFormatting>
  <conditionalFormatting sqref="B4:AG4">
    <cfRule type="cellIs" dxfId="3119" priority="4" stopIfTrue="1" operator="greaterThan">
      <formula>70</formula>
    </cfRule>
    <cfRule type="cellIs" dxfId="3118" priority="5" stopIfTrue="1" operator="between">
      <formula>60</formula>
      <formula>70</formula>
    </cfRule>
    <cfRule type="cellIs" dxfId="3117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1.1659999999999999</v>
      </c>
      <c r="C3" s="11">
        <v>9.9890000000000008</v>
      </c>
      <c r="D3" s="11">
        <v>10</v>
      </c>
      <c r="E3" s="11">
        <v>2.2250000000000001</v>
      </c>
      <c r="F3" s="11">
        <v>2.5649999999999999</v>
      </c>
      <c r="G3" s="11">
        <v>9.24</v>
      </c>
      <c r="H3" s="11">
        <v>9.4250000000000007</v>
      </c>
      <c r="I3" s="11">
        <v>1.5049999999999999</v>
      </c>
      <c r="J3" s="11">
        <v>9.9209999999999994</v>
      </c>
      <c r="K3" s="11">
        <v>2.0659999999999998</v>
      </c>
      <c r="L3" s="11">
        <v>10</v>
      </c>
      <c r="M3" s="11">
        <v>9.98</v>
      </c>
      <c r="N3" s="11">
        <v>1.087</v>
      </c>
      <c r="O3" s="11">
        <v>10</v>
      </c>
      <c r="P3" s="11">
        <v>5.109</v>
      </c>
      <c r="Q3" s="11">
        <v>1.504</v>
      </c>
      <c r="R3" s="11">
        <v>10</v>
      </c>
      <c r="S3" s="11">
        <v>2.1139999999999999</v>
      </c>
      <c r="T3" s="11">
        <v>9.1270000000000007</v>
      </c>
      <c r="U3" s="11">
        <v>5.6609999999999996</v>
      </c>
      <c r="V3" s="11">
        <v>2.3969999999999998</v>
      </c>
      <c r="W3" s="11">
        <v>9.9719999999999995</v>
      </c>
      <c r="X3" s="11">
        <v>9.8940000000000001</v>
      </c>
      <c r="Y3" s="11">
        <v>4.931</v>
      </c>
      <c r="Z3" s="11">
        <v>4.6769999999999996</v>
      </c>
      <c r="AA3" s="11">
        <v>2.8780000000000001</v>
      </c>
      <c r="AB3" s="11">
        <v>10</v>
      </c>
      <c r="AC3" s="11">
        <v>10</v>
      </c>
      <c r="AD3" s="11">
        <v>7.0190000000000001</v>
      </c>
      <c r="AE3" s="11">
        <v>2.0059999999999998</v>
      </c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5.2</v>
      </c>
      <c r="C4" s="22">
        <v>35.700000000000003</v>
      </c>
      <c r="D4" s="22">
        <v>30.5</v>
      </c>
      <c r="E4" s="22">
        <v>5.2</v>
      </c>
      <c r="F4" s="22">
        <v>7</v>
      </c>
      <c r="G4" s="22">
        <v>46.5</v>
      </c>
      <c r="H4" s="22">
        <v>32.4</v>
      </c>
      <c r="I4" s="22">
        <v>6.3</v>
      </c>
      <c r="J4" s="22">
        <v>26.1</v>
      </c>
      <c r="K4" s="22">
        <v>6.7</v>
      </c>
      <c r="L4" s="22">
        <v>21.4</v>
      </c>
      <c r="M4" s="22">
        <v>44.8</v>
      </c>
      <c r="N4" s="22">
        <v>4.3</v>
      </c>
      <c r="O4" s="22">
        <v>19.899999999999999</v>
      </c>
      <c r="P4" s="22">
        <v>12.4</v>
      </c>
      <c r="Q4" s="22">
        <v>6.5</v>
      </c>
      <c r="R4" s="22">
        <v>16.7</v>
      </c>
      <c r="S4" s="22">
        <v>8.3000000000000007</v>
      </c>
      <c r="T4" s="22">
        <v>26.5</v>
      </c>
      <c r="U4" s="22">
        <v>9.6999999999999993</v>
      </c>
      <c r="V4" s="22">
        <v>8.6</v>
      </c>
      <c r="W4" s="22">
        <v>53.7</v>
      </c>
      <c r="X4" s="22">
        <v>36.5</v>
      </c>
      <c r="Y4" s="22">
        <v>13</v>
      </c>
      <c r="Z4" s="22">
        <v>17.7</v>
      </c>
      <c r="AA4" s="22">
        <v>8.1</v>
      </c>
      <c r="AB4" s="22">
        <v>24.4</v>
      </c>
      <c r="AC4" s="22">
        <v>52</v>
      </c>
      <c r="AD4" s="22">
        <v>19</v>
      </c>
      <c r="AE4" s="22">
        <v>9.5</v>
      </c>
      <c r="AF4" s="22"/>
      <c r="AG4" s="22"/>
      <c r="AI4" s="4">
        <f>SUM(C4:AG4)</f>
        <v>609.4</v>
      </c>
      <c r="AJ4" s="6">
        <f>AVERAGE(C4:AG4)</f>
        <v>21.013793103448275</v>
      </c>
      <c r="AK4" s="17"/>
    </row>
    <row r="5" spans="1:40" x14ac:dyDescent="0.25">
      <c r="A5" s="2" t="s">
        <v>12</v>
      </c>
      <c r="B5" s="16">
        <v>43964</v>
      </c>
      <c r="C5">
        <v>44000</v>
      </c>
      <c r="D5">
        <v>44031</v>
      </c>
      <c r="E5" s="16">
        <v>44036</v>
      </c>
      <c r="F5" s="16">
        <v>44043</v>
      </c>
      <c r="G5" s="16">
        <v>44090</v>
      </c>
      <c r="H5" s="16">
        <v>44122</v>
      </c>
      <c r="I5" s="16">
        <v>44128</v>
      </c>
      <c r="J5" s="16">
        <v>44154</v>
      </c>
      <c r="K5" s="16">
        <v>44161</v>
      </c>
      <c r="L5" s="16">
        <v>44183</v>
      </c>
      <c r="M5" s="16">
        <v>44227</v>
      </c>
      <c r="N5" s="16">
        <v>44232</v>
      </c>
      <c r="O5" s="16">
        <v>44252</v>
      </c>
      <c r="P5" s="16">
        <v>44264</v>
      </c>
      <c r="Q5" s="16">
        <v>44271</v>
      </c>
      <c r="R5" s="16">
        <v>44288</v>
      </c>
      <c r="S5" s="16">
        <v>44296</v>
      </c>
      <c r="T5" s="16">
        <v>44322</v>
      </c>
      <c r="U5" s="16">
        <v>44332</v>
      </c>
      <c r="V5" s="16">
        <v>44341</v>
      </c>
      <c r="W5" s="16">
        <v>44395</v>
      </c>
      <c r="X5" s="16">
        <v>44431</v>
      </c>
      <c r="Y5" s="16">
        <v>44444</v>
      </c>
      <c r="Z5" s="16">
        <v>44462</v>
      </c>
      <c r="AA5" s="16">
        <v>44470</v>
      </c>
      <c r="AB5" s="16">
        <v>44494</v>
      </c>
      <c r="AC5" s="16">
        <v>44546</v>
      </c>
      <c r="AD5" s="16">
        <v>44566</v>
      </c>
      <c r="AE5" s="16">
        <v>44575</v>
      </c>
      <c r="AF5" s="16"/>
      <c r="AG5" s="16"/>
      <c r="AI5">
        <f>MAX(C5:AG5)-B5</f>
        <v>611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16" priority="1" stopIfTrue="1" operator="greaterThan">
      <formula>17</formula>
    </cfRule>
    <cfRule type="cellIs" dxfId="3115" priority="2" stopIfTrue="1" operator="between">
      <formula>10</formula>
      <formula>15</formula>
    </cfRule>
    <cfRule type="cellIs" dxfId="3114" priority="3" stopIfTrue="1" operator="between">
      <formula>15</formula>
      <formula>17</formula>
    </cfRule>
  </conditionalFormatting>
  <conditionalFormatting sqref="B4:AG4">
    <cfRule type="cellIs" dxfId="3113" priority="4" stopIfTrue="1" operator="greaterThan">
      <formula>70</formula>
    </cfRule>
    <cfRule type="cellIs" dxfId="3112" priority="5" stopIfTrue="1" operator="between">
      <formula>60</formula>
      <formula>70</formula>
    </cfRule>
    <cfRule type="cellIs" dxfId="3111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2.0059999999999998</v>
      </c>
      <c r="C3" s="11">
        <v>10</v>
      </c>
      <c r="D3" s="11">
        <v>10</v>
      </c>
      <c r="E3" s="11">
        <v>10</v>
      </c>
      <c r="F3" s="11">
        <v>7.0570000000000004</v>
      </c>
      <c r="G3" s="11">
        <v>3.0419999999999998</v>
      </c>
      <c r="H3" s="11">
        <v>10</v>
      </c>
      <c r="I3" s="11">
        <v>10</v>
      </c>
      <c r="J3" s="11">
        <v>9.2230000000000008</v>
      </c>
      <c r="K3" s="11">
        <v>10</v>
      </c>
      <c r="L3" s="11">
        <v>10</v>
      </c>
      <c r="M3" s="11">
        <v>10</v>
      </c>
      <c r="N3" s="11">
        <v>2.093</v>
      </c>
      <c r="O3" s="11">
        <v>7.585</v>
      </c>
      <c r="P3" s="11">
        <v>10</v>
      </c>
      <c r="Q3" s="11">
        <v>10</v>
      </c>
      <c r="R3" s="11">
        <v>10</v>
      </c>
      <c r="S3" s="11">
        <v>9.9969999999999999</v>
      </c>
      <c r="T3" s="11">
        <v>9.9920000000000009</v>
      </c>
      <c r="U3" s="11">
        <v>9.9879999999999995</v>
      </c>
      <c r="V3" s="11">
        <v>9.98</v>
      </c>
      <c r="W3" s="11">
        <v>9.9149999999999991</v>
      </c>
      <c r="X3" s="11">
        <v>10</v>
      </c>
      <c r="Y3" s="11">
        <v>10</v>
      </c>
      <c r="Z3" s="11">
        <v>10</v>
      </c>
      <c r="AA3" s="11">
        <v>5.4660000000000002</v>
      </c>
      <c r="AB3" s="11">
        <v>3.3959999999999999</v>
      </c>
      <c r="AC3" s="11">
        <v>3.3959999999999999</v>
      </c>
      <c r="AD3" s="11">
        <v>10</v>
      </c>
      <c r="AE3" s="11">
        <v>10</v>
      </c>
      <c r="AF3" s="11">
        <v>10</v>
      </c>
      <c r="AG3" s="11">
        <v>10</v>
      </c>
      <c r="AH3" s="11"/>
      <c r="AI3" s="11"/>
      <c r="AM3" s="5"/>
    </row>
    <row r="4" spans="1:40" s="4" customFormat="1" x14ac:dyDescent="0.25">
      <c r="A4" s="3" t="s">
        <v>7</v>
      </c>
      <c r="B4" s="22">
        <v>9.5</v>
      </c>
      <c r="C4" s="22">
        <v>28.5</v>
      </c>
      <c r="D4" s="22">
        <v>22.2</v>
      </c>
      <c r="E4" s="22">
        <v>11.9</v>
      </c>
      <c r="F4" s="22">
        <v>19.2</v>
      </c>
      <c r="G4" s="22">
        <v>10.9</v>
      </c>
      <c r="H4" s="22">
        <v>35.5</v>
      </c>
      <c r="I4" s="22">
        <v>64.3</v>
      </c>
      <c r="J4" s="22">
        <v>15.7</v>
      </c>
      <c r="K4" s="22">
        <v>70.5</v>
      </c>
      <c r="L4" s="22">
        <v>64.7</v>
      </c>
      <c r="M4" s="22">
        <v>43</v>
      </c>
      <c r="N4" s="22">
        <v>13.7</v>
      </c>
      <c r="O4" s="22">
        <v>15.7</v>
      </c>
      <c r="P4" s="22">
        <v>26.1</v>
      </c>
      <c r="Q4" s="22">
        <v>44.5</v>
      </c>
      <c r="R4" s="22">
        <v>27</v>
      </c>
      <c r="S4" s="22">
        <v>72.8</v>
      </c>
      <c r="T4" s="22">
        <v>72.900000000000006</v>
      </c>
      <c r="U4" s="22">
        <v>72.599999999999994</v>
      </c>
      <c r="V4" s="22">
        <v>69</v>
      </c>
      <c r="W4" s="22">
        <v>63.6</v>
      </c>
      <c r="X4" s="22">
        <v>47.4</v>
      </c>
      <c r="Y4" s="22">
        <v>31.3</v>
      </c>
      <c r="Z4" s="22">
        <v>62.5</v>
      </c>
      <c r="AA4" s="22">
        <v>19.3</v>
      </c>
      <c r="AB4" s="22">
        <v>77.3</v>
      </c>
      <c r="AC4" s="22">
        <v>12.1</v>
      </c>
      <c r="AD4" s="22">
        <v>36.9</v>
      </c>
      <c r="AE4" s="22">
        <v>41</v>
      </c>
      <c r="AF4" s="22">
        <v>42.8</v>
      </c>
      <c r="AG4" s="22">
        <v>50.4</v>
      </c>
      <c r="AI4" s="4">
        <f>SUM(C4:AG4)</f>
        <v>1285.3</v>
      </c>
      <c r="AJ4" s="6">
        <f>AVERAGE(C4:AG4)</f>
        <v>41.461290322580645</v>
      </c>
      <c r="AK4" s="17"/>
    </row>
    <row r="5" spans="1:40" x14ac:dyDescent="0.25">
      <c r="A5" s="2" t="s">
        <v>12</v>
      </c>
      <c r="B5" s="16">
        <v>44575</v>
      </c>
      <c r="C5">
        <v>44604</v>
      </c>
      <c r="D5">
        <v>44626</v>
      </c>
      <c r="E5" s="16">
        <v>44638</v>
      </c>
      <c r="F5" s="16">
        <v>44657</v>
      </c>
      <c r="G5" s="16">
        <v>44668</v>
      </c>
      <c r="H5" s="16">
        <v>44704</v>
      </c>
      <c r="I5" s="16">
        <v>44768</v>
      </c>
      <c r="J5" s="16">
        <v>44784</v>
      </c>
      <c r="K5" s="16">
        <v>44854</v>
      </c>
      <c r="L5" s="16">
        <v>44919</v>
      </c>
      <c r="M5" s="16">
        <v>44962</v>
      </c>
      <c r="N5" s="16">
        <v>44976</v>
      </c>
      <c r="O5" s="16">
        <v>44992</v>
      </c>
      <c r="P5" s="16">
        <v>45018</v>
      </c>
      <c r="Q5" s="16">
        <v>45062</v>
      </c>
      <c r="R5" s="16">
        <v>45089</v>
      </c>
      <c r="S5" s="16">
        <v>45162</v>
      </c>
      <c r="T5" s="16">
        <v>45235</v>
      </c>
      <c r="U5" s="16">
        <v>45308</v>
      </c>
      <c r="V5" s="16">
        <v>45377</v>
      </c>
      <c r="W5" s="16">
        <v>45440</v>
      </c>
      <c r="X5" s="16">
        <v>45488</v>
      </c>
      <c r="Y5" s="16">
        <v>45519</v>
      </c>
      <c r="Z5" s="16">
        <v>45582</v>
      </c>
      <c r="AA5" s="16">
        <v>45601</v>
      </c>
      <c r="AB5" s="16">
        <v>45678</v>
      </c>
      <c r="AC5" s="16">
        <v>45691</v>
      </c>
      <c r="AD5" s="16">
        <v>45728</v>
      </c>
      <c r="AE5" s="16">
        <v>45769</v>
      </c>
      <c r="AF5" s="16">
        <v>45811</v>
      </c>
      <c r="AG5" s="16">
        <v>45862</v>
      </c>
      <c r="AI5">
        <f>MAX(C5:AG5)-B5</f>
        <v>1287</v>
      </c>
    </row>
    <row r="6" spans="1:40" s="15" customFormat="1" x14ac:dyDescent="0.25">
      <c r="A6" s="14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110" priority="1" stopIfTrue="1" operator="greaterThan">
      <formula>17</formula>
    </cfRule>
    <cfRule type="cellIs" dxfId="3109" priority="2" stopIfTrue="1" operator="between">
      <formula>10</formula>
      <formula>15</formula>
    </cfRule>
    <cfRule type="cellIs" dxfId="3108" priority="3" stopIfTrue="1" operator="between">
      <formula>15</formula>
      <formula>17</formula>
    </cfRule>
  </conditionalFormatting>
  <conditionalFormatting sqref="B4:AG4">
    <cfRule type="cellIs" dxfId="3107" priority="4" stopIfTrue="1" operator="greaterThan">
      <formula>70</formula>
    </cfRule>
    <cfRule type="cellIs" dxfId="3106" priority="5" stopIfTrue="1" operator="between">
      <formula>60</formula>
      <formula>70</formula>
    </cfRule>
    <cfRule type="cellIs" dxfId="3105" priority="6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</v>
      </c>
      <c r="C3" s="11">
        <v>9.7059999999999995</v>
      </c>
      <c r="D3" s="11">
        <v>9.4030000000000005</v>
      </c>
      <c r="E3" s="11">
        <v>9.1609999999999996</v>
      </c>
      <c r="F3" s="11">
        <v>10</v>
      </c>
      <c r="G3" s="11">
        <v>10</v>
      </c>
      <c r="H3" s="11">
        <v>10</v>
      </c>
      <c r="I3" s="11">
        <v>10</v>
      </c>
      <c r="J3" s="11">
        <v>6.617</v>
      </c>
      <c r="K3" s="11">
        <v>2.113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10</v>
      </c>
      <c r="R3" s="11">
        <v>10</v>
      </c>
      <c r="S3" s="11">
        <v>10</v>
      </c>
      <c r="T3" s="11">
        <v>3.8109999999999999</v>
      </c>
      <c r="U3" s="11">
        <v>14.156000000000001</v>
      </c>
      <c r="V3" s="11">
        <v>11.010999999999999</v>
      </c>
      <c r="W3" s="11">
        <v>11.596</v>
      </c>
      <c r="X3" s="11">
        <v>12.898999999999999</v>
      </c>
      <c r="Y3" s="11">
        <v>7.0460000000000003</v>
      </c>
      <c r="Z3" s="11">
        <v>6.5129999999999999</v>
      </c>
      <c r="AA3" s="11">
        <v>14.863</v>
      </c>
      <c r="AB3" s="11">
        <v>13.461</v>
      </c>
      <c r="AC3" s="11">
        <v>14.468</v>
      </c>
      <c r="AD3" s="11">
        <v>14.489000000000001</v>
      </c>
      <c r="AE3" s="11">
        <v>12.441000000000001</v>
      </c>
      <c r="AF3" s="11">
        <v>10.567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50.4</v>
      </c>
      <c r="C4" s="22">
        <v>31.1</v>
      </c>
      <c r="D4" s="22">
        <v>32.9</v>
      </c>
      <c r="E4" s="22">
        <v>35.9</v>
      </c>
      <c r="F4" s="22">
        <v>56.5</v>
      </c>
      <c r="G4" s="22">
        <v>35.200000000000003</v>
      </c>
      <c r="H4" s="22">
        <v>36.299999999999997</v>
      </c>
      <c r="I4" s="22">
        <v>17</v>
      </c>
      <c r="J4" s="22">
        <v>17.2</v>
      </c>
      <c r="K4" s="22">
        <v>13.1</v>
      </c>
      <c r="L4" s="22">
        <v>78.8</v>
      </c>
      <c r="M4" s="22">
        <v>65.3</v>
      </c>
      <c r="N4" s="22">
        <v>70.400000000000006</v>
      </c>
      <c r="O4" s="22">
        <v>19.8</v>
      </c>
      <c r="P4" s="22">
        <v>52.8</v>
      </c>
      <c r="Q4" s="22">
        <v>26.1</v>
      </c>
      <c r="R4" s="22">
        <v>47.8</v>
      </c>
      <c r="S4" s="22">
        <v>25.4</v>
      </c>
      <c r="T4" s="22">
        <v>16.399999999999999</v>
      </c>
      <c r="U4" s="22">
        <f>52+8</f>
        <v>60</v>
      </c>
      <c r="V4" s="22">
        <v>80</v>
      </c>
      <c r="W4" s="22">
        <v>68</v>
      </c>
      <c r="X4" s="22">
        <v>56</v>
      </c>
      <c r="Y4" s="22">
        <v>18</v>
      </c>
      <c r="Z4" s="22">
        <v>23</v>
      </c>
      <c r="AA4" s="22">
        <v>53</v>
      </c>
      <c r="AB4" s="22">
        <v>35</v>
      </c>
      <c r="AC4" s="22">
        <v>57</v>
      </c>
      <c r="AD4" s="22">
        <v>64</v>
      </c>
      <c r="AE4" s="22">
        <v>82</v>
      </c>
      <c r="AF4" s="22">
        <v>53</v>
      </c>
      <c r="AG4" s="22"/>
      <c r="AI4" s="4">
        <f>SUM(C4:AG4)</f>
        <v>1327</v>
      </c>
      <c r="AJ4" s="6">
        <f>AVERAGE(C4:AG4)</f>
        <v>44.233333333333334</v>
      </c>
      <c r="AK4" s="17"/>
    </row>
    <row r="5" spans="1:40" x14ac:dyDescent="0.25">
      <c r="A5" s="2" t="s">
        <v>12</v>
      </c>
      <c r="B5" s="16">
        <v>45862</v>
      </c>
      <c r="C5">
        <v>45893</v>
      </c>
      <c r="D5">
        <v>45926</v>
      </c>
      <c r="E5" s="16">
        <v>45962</v>
      </c>
      <c r="F5" s="16">
        <v>46018</v>
      </c>
      <c r="G5" s="16">
        <v>46054</v>
      </c>
      <c r="H5" s="16">
        <v>46090</v>
      </c>
      <c r="I5" s="16">
        <v>46107</v>
      </c>
      <c r="J5" s="16">
        <v>46124</v>
      </c>
      <c r="K5" s="16">
        <v>46137</v>
      </c>
      <c r="L5" s="16">
        <v>46216</v>
      </c>
      <c r="M5" s="16">
        <v>46282</v>
      </c>
      <c r="N5" s="16">
        <v>46352</v>
      </c>
      <c r="O5" s="16">
        <v>46372</v>
      </c>
      <c r="P5" s="16">
        <v>46425</v>
      </c>
      <c r="Q5" s="16">
        <v>46451</v>
      </c>
      <c r="R5" s="16">
        <v>46499</v>
      </c>
      <c r="S5" s="16">
        <v>46524</v>
      </c>
      <c r="T5" s="16">
        <v>46541</v>
      </c>
      <c r="U5" s="16">
        <f t="shared" ref="U5:AF5" si="0">$B7+U6</f>
        <v>46601</v>
      </c>
      <c r="V5" s="16">
        <f t="shared" si="0"/>
        <v>46681</v>
      </c>
      <c r="W5" s="16">
        <f t="shared" si="0"/>
        <v>46749</v>
      </c>
      <c r="X5" s="16">
        <f t="shared" si="0"/>
        <v>46794</v>
      </c>
      <c r="Y5" s="16">
        <f t="shared" si="0"/>
        <v>46823</v>
      </c>
      <c r="Z5" s="16">
        <f t="shared" si="0"/>
        <v>46846</v>
      </c>
      <c r="AA5" s="16">
        <f t="shared" si="0"/>
        <v>46899</v>
      </c>
      <c r="AB5" s="16">
        <f t="shared" si="0"/>
        <v>46934</v>
      </c>
      <c r="AC5" s="16">
        <f t="shared" si="0"/>
        <v>46991</v>
      </c>
      <c r="AD5" s="16">
        <f t="shared" si="0"/>
        <v>47055</v>
      </c>
      <c r="AE5" s="16">
        <f t="shared" si="0"/>
        <v>47137</v>
      </c>
      <c r="AF5" s="16">
        <f t="shared" si="0"/>
        <v>47190</v>
      </c>
      <c r="AG5" s="16"/>
      <c r="AI5">
        <f>MAX(C5:AG5)-B5</f>
        <v>1328</v>
      </c>
    </row>
    <row r="6" spans="1:40" s="15" customFormat="1" x14ac:dyDescent="0.25">
      <c r="A6" s="14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>
        <v>52</v>
      </c>
      <c r="V6">
        <v>132</v>
      </c>
      <c r="W6">
        <v>200</v>
      </c>
      <c r="X6">
        <v>245</v>
      </c>
      <c r="Y6">
        <v>274</v>
      </c>
      <c r="Z6">
        <v>297</v>
      </c>
      <c r="AA6">
        <v>350</v>
      </c>
      <c r="AB6">
        <v>385</v>
      </c>
      <c r="AC6">
        <v>442</v>
      </c>
      <c r="AD6">
        <v>506</v>
      </c>
      <c r="AE6">
        <v>588</v>
      </c>
      <c r="AF6">
        <v>641</v>
      </c>
      <c r="AG6"/>
    </row>
    <row r="7" spans="1:40" x14ac:dyDescent="0.25">
      <c r="B7" s="2">
        <v>46549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4:AG4">
    <cfRule type="cellIs" dxfId="3104" priority="1" stopIfTrue="1" operator="greaterThan">
      <formula>70</formula>
    </cfRule>
    <cfRule type="cellIs" dxfId="3103" priority="2" stopIfTrue="1" operator="between">
      <formula>60</formula>
      <formula>70</formula>
    </cfRule>
    <cfRule type="cellIs" dxfId="310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10.567</v>
      </c>
      <c r="C3" s="11">
        <v>6.0979999999999999</v>
      </c>
      <c r="D3" s="11">
        <v>13.920999999999999</v>
      </c>
      <c r="E3" s="11">
        <v>13.208</v>
      </c>
      <c r="F3" s="11">
        <v>13.977</v>
      </c>
      <c r="G3" s="11">
        <v>11.003</v>
      </c>
      <c r="H3" s="11">
        <v>10.816000000000001</v>
      </c>
      <c r="I3" s="11">
        <v>11.077</v>
      </c>
      <c r="J3" s="11">
        <v>11.739000000000001</v>
      </c>
      <c r="K3" s="11">
        <v>10.175000000000001</v>
      </c>
      <c r="L3" s="11">
        <v>12.172000000000001</v>
      </c>
      <c r="M3" s="11">
        <v>8.4269999999999996</v>
      </c>
      <c r="N3" s="11">
        <v>3.528</v>
      </c>
      <c r="O3" s="11">
        <v>7.8319999999999999</v>
      </c>
      <c r="P3" s="11">
        <v>10.18</v>
      </c>
      <c r="Q3" s="11">
        <v>14.339</v>
      </c>
      <c r="R3" s="11">
        <v>13.874000000000001</v>
      </c>
      <c r="S3" s="11">
        <v>14.215999999999999</v>
      </c>
      <c r="T3" s="11">
        <v>12.525</v>
      </c>
      <c r="U3" s="11">
        <v>14.013</v>
      </c>
      <c r="V3" s="11">
        <v>10.9</v>
      </c>
      <c r="W3" s="11">
        <v>10.489000000000001</v>
      </c>
      <c r="X3" s="11">
        <v>12.048999999999999</v>
      </c>
      <c r="Y3" s="11">
        <v>4.4880000000000004</v>
      </c>
      <c r="Z3" s="11">
        <v>12.334</v>
      </c>
      <c r="AA3" s="11">
        <v>11.904</v>
      </c>
      <c r="AB3" s="11">
        <v>11.208</v>
      </c>
      <c r="AC3" s="11">
        <v>11.329000000000001</v>
      </c>
      <c r="AD3" s="11">
        <v>14.087999999999999</v>
      </c>
      <c r="AE3" s="11">
        <v>3.073</v>
      </c>
      <c r="AF3" s="11">
        <v>12.143000000000001</v>
      </c>
      <c r="AG3" s="11">
        <v>6.3220000000000001</v>
      </c>
      <c r="AH3" s="11"/>
      <c r="AI3" s="11"/>
      <c r="AM3" s="5"/>
    </row>
    <row r="4" spans="1:40" s="4" customFormat="1" x14ac:dyDescent="0.25">
      <c r="A4" s="3" t="s">
        <v>7</v>
      </c>
      <c r="B4" s="22">
        <v>53</v>
      </c>
      <c r="C4" s="22">
        <v>19</v>
      </c>
      <c r="D4" s="22">
        <v>53</v>
      </c>
      <c r="E4" s="22">
        <v>32</v>
      </c>
      <c r="F4" s="22">
        <v>72</v>
      </c>
      <c r="G4" s="22">
        <v>85</v>
      </c>
      <c r="H4" s="22">
        <v>82</v>
      </c>
      <c r="I4" s="22">
        <v>78</v>
      </c>
      <c r="J4" s="22">
        <v>72</v>
      </c>
      <c r="K4" s="22">
        <v>39</v>
      </c>
      <c r="L4" s="22">
        <v>60</v>
      </c>
      <c r="M4" s="22">
        <v>31</v>
      </c>
      <c r="N4" s="22">
        <v>13</v>
      </c>
      <c r="O4" s="22">
        <v>17</v>
      </c>
      <c r="P4" s="22">
        <v>18</v>
      </c>
      <c r="Q4" s="22">
        <v>68</v>
      </c>
      <c r="R4" s="11">
        <v>57</v>
      </c>
      <c r="S4" s="22">
        <v>57</v>
      </c>
      <c r="T4" s="22">
        <v>68</v>
      </c>
      <c r="U4" s="22">
        <v>37</v>
      </c>
      <c r="V4" s="22">
        <v>84</v>
      </c>
      <c r="W4" s="22">
        <v>79</v>
      </c>
      <c r="X4" s="22">
        <v>61</v>
      </c>
      <c r="Y4" s="22">
        <v>14</v>
      </c>
      <c r="Z4" s="22">
        <v>43</v>
      </c>
      <c r="AA4" s="22">
        <v>67</v>
      </c>
      <c r="AB4" s="22">
        <v>66</v>
      </c>
      <c r="AC4" s="22">
        <v>75</v>
      </c>
      <c r="AD4" s="22">
        <v>42</v>
      </c>
      <c r="AE4" s="22">
        <v>13</v>
      </c>
      <c r="AF4" s="22">
        <v>44</v>
      </c>
      <c r="AG4" s="22">
        <v>23</v>
      </c>
      <c r="AI4" s="4">
        <f>SUM(C4:AG4)</f>
        <v>1569</v>
      </c>
      <c r="AJ4" s="6">
        <f>AVERAGE(C4:AG4)</f>
        <v>50.612903225806448</v>
      </c>
      <c r="AK4" s="17"/>
    </row>
    <row r="5" spans="1:40" x14ac:dyDescent="0.25">
      <c r="A5" s="2" t="s">
        <v>12</v>
      </c>
      <c r="B5" s="16">
        <f t="shared" ref="B5:AG5" si="0">$B7+B6</f>
        <v>47190</v>
      </c>
      <c r="C5" s="16">
        <f t="shared" si="0"/>
        <v>47209</v>
      </c>
      <c r="D5" s="16">
        <f t="shared" si="0"/>
        <v>47262</v>
      </c>
      <c r="E5" s="16">
        <f t="shared" si="0"/>
        <v>47294</v>
      </c>
      <c r="F5" s="16">
        <f t="shared" si="0"/>
        <v>47366</v>
      </c>
      <c r="G5" s="16">
        <f t="shared" si="0"/>
        <v>47451</v>
      </c>
      <c r="H5" s="16">
        <f t="shared" si="0"/>
        <v>47533</v>
      </c>
      <c r="I5" s="16">
        <f t="shared" si="0"/>
        <v>47611</v>
      </c>
      <c r="J5" s="16">
        <f t="shared" si="0"/>
        <v>47683</v>
      </c>
      <c r="K5" s="16">
        <f t="shared" si="0"/>
        <v>47722</v>
      </c>
      <c r="L5" s="16">
        <f t="shared" si="0"/>
        <v>47782</v>
      </c>
      <c r="M5" s="16">
        <f t="shared" si="0"/>
        <v>47813</v>
      </c>
      <c r="N5" s="16">
        <f t="shared" si="0"/>
        <v>47826</v>
      </c>
      <c r="O5" s="16">
        <f t="shared" si="0"/>
        <v>47843</v>
      </c>
      <c r="P5" s="16">
        <f t="shared" si="0"/>
        <v>47861</v>
      </c>
      <c r="Q5" s="16">
        <f t="shared" si="0"/>
        <v>47929</v>
      </c>
      <c r="R5" s="16">
        <f t="shared" si="0"/>
        <v>47986</v>
      </c>
      <c r="S5" s="16">
        <f t="shared" si="0"/>
        <v>48043</v>
      </c>
      <c r="T5" s="16">
        <f t="shared" si="0"/>
        <v>48111</v>
      </c>
      <c r="U5" s="16">
        <f t="shared" si="0"/>
        <v>48148</v>
      </c>
      <c r="V5" s="16">
        <f t="shared" si="0"/>
        <v>48232</v>
      </c>
      <c r="W5" s="16">
        <f t="shared" si="0"/>
        <v>48311</v>
      </c>
      <c r="X5" s="16">
        <f t="shared" si="0"/>
        <v>48372</v>
      </c>
      <c r="Y5" s="16">
        <f t="shared" si="0"/>
        <v>48386</v>
      </c>
      <c r="Z5" s="16">
        <f t="shared" si="0"/>
        <v>48429</v>
      </c>
      <c r="AA5" s="16">
        <f t="shared" si="0"/>
        <v>48496</v>
      </c>
      <c r="AB5" s="16">
        <f t="shared" si="0"/>
        <v>48562</v>
      </c>
      <c r="AC5" s="16">
        <f t="shared" si="0"/>
        <v>48637</v>
      </c>
      <c r="AD5" s="16">
        <f t="shared" si="0"/>
        <v>48679</v>
      </c>
      <c r="AE5" s="16">
        <f t="shared" si="0"/>
        <v>48692</v>
      </c>
      <c r="AF5" s="16">
        <f t="shared" si="0"/>
        <v>48736</v>
      </c>
      <c r="AG5" s="16">
        <f t="shared" si="0"/>
        <v>48759</v>
      </c>
      <c r="AI5">
        <f>MAX(C5:AG5)-B5</f>
        <v>1569</v>
      </c>
    </row>
    <row r="6" spans="1:40" s="15" customFormat="1" x14ac:dyDescent="0.25">
      <c r="A6" s="14"/>
      <c r="B6">
        <v>641</v>
      </c>
      <c r="C6">
        <v>660</v>
      </c>
      <c r="D6">
        <v>713</v>
      </c>
      <c r="E6">
        <v>745</v>
      </c>
      <c r="F6">
        <v>817</v>
      </c>
      <c r="G6">
        <v>902</v>
      </c>
      <c r="H6">
        <v>984</v>
      </c>
      <c r="I6">
        <v>1062</v>
      </c>
      <c r="J6">
        <v>1134</v>
      </c>
      <c r="K6">
        <v>1173</v>
      </c>
      <c r="L6">
        <v>1233</v>
      </c>
      <c r="M6">
        <v>1264</v>
      </c>
      <c r="N6">
        <v>1277</v>
      </c>
      <c r="O6">
        <v>1294</v>
      </c>
      <c r="P6">
        <v>1312</v>
      </c>
      <c r="Q6">
        <v>1380</v>
      </c>
      <c r="R6">
        <v>1437</v>
      </c>
      <c r="S6">
        <v>1494</v>
      </c>
      <c r="T6">
        <v>1562</v>
      </c>
      <c r="U6">
        <v>1599</v>
      </c>
      <c r="V6">
        <v>1683</v>
      </c>
      <c r="W6">
        <v>1762</v>
      </c>
      <c r="X6">
        <v>1823</v>
      </c>
      <c r="Y6">
        <v>1837</v>
      </c>
      <c r="Z6">
        <v>1880</v>
      </c>
      <c r="AA6">
        <v>1947</v>
      </c>
      <c r="AB6">
        <v>2013</v>
      </c>
      <c r="AC6">
        <v>2088</v>
      </c>
      <c r="AD6">
        <v>2130</v>
      </c>
      <c r="AE6">
        <v>2143</v>
      </c>
      <c r="AF6">
        <v>2187</v>
      </c>
      <c r="AG6">
        <v>2210</v>
      </c>
    </row>
    <row r="7" spans="1:40" x14ac:dyDescent="0.25">
      <c r="B7" s="2">
        <v>46549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4:Q4 S4:AG4">
    <cfRule type="cellIs" dxfId="3101" priority="1" stopIfTrue="1" operator="greaterThan">
      <formula>70</formula>
    </cfRule>
    <cfRule type="cellIs" dxfId="3100" priority="2" stopIfTrue="1" operator="between">
      <formula>60</formula>
      <formula>70</formula>
    </cfRule>
    <cfRule type="cellIs" dxfId="3099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6.3220000000000001</v>
      </c>
      <c r="C3" s="11">
        <v>13.67</v>
      </c>
      <c r="D3" s="11">
        <v>8.0739999999999998</v>
      </c>
      <c r="E3" s="11">
        <v>10.221</v>
      </c>
      <c r="F3" s="11">
        <v>11.868</v>
      </c>
      <c r="G3" s="11">
        <v>12.617000000000001</v>
      </c>
      <c r="H3" s="11">
        <v>10.519</v>
      </c>
      <c r="I3" s="11">
        <v>11.366</v>
      </c>
      <c r="J3" s="11">
        <v>12.347</v>
      </c>
      <c r="K3" s="11">
        <v>12.502000000000001</v>
      </c>
      <c r="L3" s="11">
        <v>10.298</v>
      </c>
      <c r="M3" s="11">
        <v>13.521000000000001</v>
      </c>
      <c r="N3" s="11">
        <v>7.806</v>
      </c>
      <c r="O3" s="11">
        <v>13.173</v>
      </c>
      <c r="P3" s="11">
        <v>11.11</v>
      </c>
      <c r="Q3" s="11">
        <v>14.369</v>
      </c>
      <c r="R3" s="11">
        <v>8.4510000000000005</v>
      </c>
      <c r="S3" s="11">
        <v>13.422000000000001</v>
      </c>
      <c r="T3" s="11">
        <v>14.347</v>
      </c>
      <c r="U3" s="11">
        <v>13.023</v>
      </c>
      <c r="V3" s="11">
        <v>11.484</v>
      </c>
      <c r="W3" s="11"/>
      <c r="X3" s="11">
        <v>9.8450000000000006</v>
      </c>
      <c r="Y3" s="11">
        <v>9.7240000000000002</v>
      </c>
      <c r="Z3" s="11">
        <v>9.5630000000000006</v>
      </c>
      <c r="AA3" s="11">
        <v>13.185</v>
      </c>
      <c r="AB3" s="11">
        <v>8.2059999999999995</v>
      </c>
      <c r="AC3" s="11">
        <v>11.331</v>
      </c>
      <c r="AD3" s="11">
        <v>10.849</v>
      </c>
      <c r="AE3" s="11">
        <v>12.36</v>
      </c>
      <c r="AF3" s="11">
        <v>13.726000000000001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23</v>
      </c>
      <c r="C4" s="22">
        <v>42</v>
      </c>
      <c r="D4" s="22">
        <v>23</v>
      </c>
      <c r="E4" s="22">
        <v>21</v>
      </c>
      <c r="F4" s="22">
        <v>28</v>
      </c>
      <c r="G4" s="22">
        <v>53</v>
      </c>
      <c r="H4" s="22">
        <v>80</v>
      </c>
      <c r="I4" s="22">
        <v>58</v>
      </c>
      <c r="J4" s="22">
        <v>27</v>
      </c>
      <c r="K4" s="22">
        <v>40</v>
      </c>
      <c r="L4" s="22">
        <v>80</v>
      </c>
      <c r="M4" s="22">
        <v>29</v>
      </c>
      <c r="N4" s="22">
        <v>31</v>
      </c>
      <c r="O4" s="22">
        <v>33</v>
      </c>
      <c r="P4" s="22">
        <v>31</v>
      </c>
      <c r="Q4" s="22">
        <v>49</v>
      </c>
      <c r="R4" s="11">
        <v>16</v>
      </c>
      <c r="S4" s="22">
        <v>62</v>
      </c>
      <c r="T4" s="22">
        <v>28</v>
      </c>
      <c r="U4" s="22">
        <v>32</v>
      </c>
      <c r="V4" s="22">
        <v>77</v>
      </c>
      <c r="W4" s="22">
        <f>W6-V6</f>
        <v>27</v>
      </c>
      <c r="X4" s="22">
        <v>77</v>
      </c>
      <c r="Y4" s="22">
        <v>75</v>
      </c>
      <c r="Z4" s="22">
        <v>75</v>
      </c>
      <c r="AA4" s="22">
        <v>25</v>
      </c>
      <c r="AB4" s="22">
        <v>32</v>
      </c>
      <c r="AC4" s="22">
        <v>77</v>
      </c>
      <c r="AD4" s="22">
        <v>75</v>
      </c>
      <c r="AE4" s="22">
        <v>68</v>
      </c>
      <c r="AF4" s="22">
        <v>43</v>
      </c>
      <c r="AG4" s="22"/>
      <c r="AI4" s="15">
        <f>SUM(Z4:AG4)</f>
        <v>395</v>
      </c>
      <c r="AJ4" s="6">
        <f>AVERAGE(C4:AG4)</f>
        <v>47.133333333333333</v>
      </c>
      <c r="AK4" s="17"/>
    </row>
    <row r="5" spans="1:40" x14ac:dyDescent="0.25">
      <c r="A5" s="2" t="s">
        <v>12</v>
      </c>
      <c r="B5" s="16">
        <f t="shared" ref="B5:AF5" si="0">$B7+B6</f>
        <v>48759</v>
      </c>
      <c r="C5" s="16">
        <f t="shared" si="0"/>
        <v>48801</v>
      </c>
      <c r="D5" s="16">
        <f t="shared" si="0"/>
        <v>48824</v>
      </c>
      <c r="E5" s="16">
        <f t="shared" si="0"/>
        <v>48845</v>
      </c>
      <c r="F5" s="16">
        <f t="shared" si="0"/>
        <v>48873</v>
      </c>
      <c r="G5" s="16">
        <f t="shared" si="0"/>
        <v>48926</v>
      </c>
      <c r="H5" s="16">
        <f t="shared" si="0"/>
        <v>49006</v>
      </c>
      <c r="I5" s="16">
        <f t="shared" si="0"/>
        <v>49064</v>
      </c>
      <c r="J5" s="16">
        <f t="shared" si="0"/>
        <v>49091</v>
      </c>
      <c r="K5" s="16">
        <f t="shared" si="0"/>
        <v>49131</v>
      </c>
      <c r="L5" s="16">
        <f t="shared" si="0"/>
        <v>49211</v>
      </c>
      <c r="M5" s="16">
        <f t="shared" si="0"/>
        <v>49240</v>
      </c>
      <c r="N5" s="16">
        <f t="shared" si="0"/>
        <v>49271</v>
      </c>
      <c r="O5" s="16">
        <f t="shared" si="0"/>
        <v>49304</v>
      </c>
      <c r="P5" s="16">
        <f t="shared" si="0"/>
        <v>49335</v>
      </c>
      <c r="Q5" s="16">
        <f t="shared" si="0"/>
        <v>49384</v>
      </c>
      <c r="R5" s="16">
        <f t="shared" si="0"/>
        <v>49400</v>
      </c>
      <c r="S5" s="16">
        <f t="shared" si="0"/>
        <v>49462</v>
      </c>
      <c r="T5" s="16">
        <f t="shared" si="0"/>
        <v>49490</v>
      </c>
      <c r="U5" s="16">
        <f t="shared" si="0"/>
        <v>49522</v>
      </c>
      <c r="V5" s="16">
        <f t="shared" si="0"/>
        <v>49599</v>
      </c>
      <c r="W5" s="16">
        <f t="shared" si="0"/>
        <v>49626</v>
      </c>
      <c r="X5" s="16">
        <f t="shared" si="0"/>
        <v>49703</v>
      </c>
      <c r="Y5" s="16">
        <f t="shared" si="0"/>
        <v>49778</v>
      </c>
      <c r="Z5" s="16">
        <f t="shared" si="0"/>
        <v>49853</v>
      </c>
      <c r="AA5" s="16">
        <f t="shared" si="0"/>
        <v>49878</v>
      </c>
      <c r="AB5" s="16">
        <f t="shared" si="0"/>
        <v>49910</v>
      </c>
      <c r="AC5" s="16">
        <f t="shared" si="0"/>
        <v>49987</v>
      </c>
      <c r="AD5" s="16">
        <f t="shared" si="0"/>
        <v>50062</v>
      </c>
      <c r="AE5" s="16">
        <f t="shared" si="0"/>
        <v>50130</v>
      </c>
      <c r="AF5" s="16">
        <f t="shared" si="0"/>
        <v>50173</v>
      </c>
      <c r="AG5" s="16"/>
      <c r="AI5" s="16">
        <f>MAX(C5:AG5)-B5</f>
        <v>1414</v>
      </c>
    </row>
    <row r="6" spans="1:40" s="15" customFormat="1" x14ac:dyDescent="0.25">
      <c r="A6" s="14"/>
      <c r="B6">
        <v>2210</v>
      </c>
      <c r="C6">
        <v>2252</v>
      </c>
      <c r="D6">
        <v>2275</v>
      </c>
      <c r="E6">
        <v>2296</v>
      </c>
      <c r="F6">
        <v>2324</v>
      </c>
      <c r="G6">
        <v>2377</v>
      </c>
      <c r="H6">
        <v>2457</v>
      </c>
      <c r="I6">
        <v>2515</v>
      </c>
      <c r="J6">
        <v>2542</v>
      </c>
      <c r="K6">
        <v>2582</v>
      </c>
      <c r="L6">
        <v>2662</v>
      </c>
      <c r="M6">
        <v>2691</v>
      </c>
      <c r="N6">
        <v>2722</v>
      </c>
      <c r="O6">
        <v>2755</v>
      </c>
      <c r="P6">
        <v>2786</v>
      </c>
      <c r="Q6">
        <v>2835</v>
      </c>
      <c r="R6">
        <v>2851</v>
      </c>
      <c r="S6">
        <v>2913</v>
      </c>
      <c r="T6">
        <v>2941</v>
      </c>
      <c r="U6">
        <v>2973</v>
      </c>
      <c r="V6">
        <v>3050</v>
      </c>
      <c r="W6">
        <v>3077</v>
      </c>
      <c r="X6">
        <v>3154</v>
      </c>
      <c r="Y6">
        <v>3229</v>
      </c>
      <c r="Z6">
        <v>3304</v>
      </c>
      <c r="AA6">
        <v>3329</v>
      </c>
      <c r="AB6">
        <v>3361</v>
      </c>
      <c r="AC6">
        <v>3438</v>
      </c>
      <c r="AD6">
        <v>3513</v>
      </c>
      <c r="AE6">
        <v>3581</v>
      </c>
      <c r="AF6">
        <v>3624</v>
      </c>
      <c r="AG6"/>
      <c r="AI6" s="15">
        <f>MAX(C6:AG6)-B6</f>
        <v>1414</v>
      </c>
    </row>
    <row r="7" spans="1:40" x14ac:dyDescent="0.25">
      <c r="B7" s="2">
        <v>46549</v>
      </c>
      <c r="Y7">
        <v>48539</v>
      </c>
      <c r="Z7">
        <v>48614</v>
      </c>
      <c r="AA7">
        <v>48642</v>
      </c>
      <c r="AB7">
        <v>48677</v>
      </c>
      <c r="AC7">
        <v>48754</v>
      </c>
      <c r="AD7">
        <v>48831</v>
      </c>
      <c r="AE7">
        <v>48901</v>
      </c>
      <c r="AF7">
        <v>48946</v>
      </c>
      <c r="AI7" s="16"/>
      <c r="AJ7" s="7"/>
    </row>
    <row r="8" spans="1:40" x14ac:dyDescent="0.25">
      <c r="Z8">
        <f t="shared" ref="Z8:AF8" si="1">Z7-Y7</f>
        <v>75</v>
      </c>
      <c r="AA8">
        <f t="shared" si="1"/>
        <v>28</v>
      </c>
      <c r="AB8">
        <f t="shared" si="1"/>
        <v>35</v>
      </c>
      <c r="AC8">
        <f t="shared" si="1"/>
        <v>77</v>
      </c>
      <c r="AD8">
        <f t="shared" si="1"/>
        <v>77</v>
      </c>
      <c r="AE8">
        <f t="shared" si="1"/>
        <v>70</v>
      </c>
      <c r="AF8">
        <f t="shared" si="1"/>
        <v>45</v>
      </c>
      <c r="AI8" s="15">
        <f>SUM(Z8:AG8)</f>
        <v>407</v>
      </c>
    </row>
    <row r="9" spans="1:40" x14ac:dyDescent="0.25">
      <c r="Z9" s="26">
        <f t="shared" ref="Z9:AF9" si="2">Z8/Z4-1</f>
        <v>0</v>
      </c>
      <c r="AA9" s="26">
        <f t="shared" si="2"/>
        <v>0.12000000000000011</v>
      </c>
      <c r="AB9" s="26">
        <f t="shared" si="2"/>
        <v>9.375E-2</v>
      </c>
      <c r="AC9" s="26">
        <f t="shared" si="2"/>
        <v>0</v>
      </c>
      <c r="AD9" s="26">
        <f t="shared" si="2"/>
        <v>2.6666666666666616E-2</v>
      </c>
      <c r="AE9" s="26">
        <f t="shared" si="2"/>
        <v>2.9411764705882248E-2</v>
      </c>
      <c r="AF9" s="26">
        <f t="shared" si="2"/>
        <v>4.6511627906976827E-2</v>
      </c>
      <c r="AI9" s="26">
        <f>AI8/AI4-1</f>
        <v>3.0379746835442978E-2</v>
      </c>
    </row>
  </sheetData>
  <phoneticPr fontId="1" type="noConversion"/>
  <conditionalFormatting sqref="S4:AG4 B4:Q4">
    <cfRule type="cellIs" dxfId="3098" priority="1" stopIfTrue="1" operator="greaterThan">
      <formula>70</formula>
    </cfRule>
    <cfRule type="cellIs" dxfId="3097" priority="2" stopIfTrue="1" operator="between">
      <formula>60</formula>
      <formula>70</formula>
    </cfRule>
    <cfRule type="cellIs" dxfId="309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13.726000000000001</v>
      </c>
      <c r="C3" s="11">
        <v>11.991</v>
      </c>
      <c r="D3" s="11">
        <v>9.1199999999999992</v>
      </c>
      <c r="E3" s="11">
        <v>12.539</v>
      </c>
      <c r="F3" s="11">
        <v>10.068</v>
      </c>
      <c r="G3" s="11">
        <v>12.676</v>
      </c>
      <c r="H3" s="11">
        <v>12.481999999999999</v>
      </c>
      <c r="I3" s="11">
        <v>10.391999999999999</v>
      </c>
      <c r="J3" s="11">
        <v>11.009</v>
      </c>
      <c r="K3" s="11">
        <v>9.8290000000000006</v>
      </c>
      <c r="L3" s="11">
        <v>9.5519999999999996</v>
      </c>
      <c r="M3" s="11">
        <v>10.807</v>
      </c>
      <c r="N3" s="11">
        <v>3.2080000000000002</v>
      </c>
      <c r="O3" s="11">
        <v>9.7729999999999997</v>
      </c>
      <c r="P3" s="11">
        <v>11.146000000000001</v>
      </c>
      <c r="Q3" s="11">
        <v>14.006</v>
      </c>
      <c r="R3" s="11">
        <v>10.632999999999999</v>
      </c>
      <c r="S3" s="11">
        <v>10.038</v>
      </c>
      <c r="T3" s="11">
        <v>9.8209999999999997</v>
      </c>
      <c r="U3" s="11">
        <v>9.7959999999999994</v>
      </c>
      <c r="V3" s="11"/>
      <c r="W3" s="11">
        <v>9.7420000000000009</v>
      </c>
      <c r="X3" s="11">
        <v>11.151999999999999</v>
      </c>
      <c r="Y3" s="11">
        <v>11.489000000000001</v>
      </c>
      <c r="Z3" s="11">
        <v>11.417999999999999</v>
      </c>
      <c r="AA3" s="11">
        <v>13.006</v>
      </c>
      <c r="AB3" s="11">
        <v>11.477</v>
      </c>
      <c r="AC3" s="11">
        <v>12.439</v>
      </c>
      <c r="AD3" s="11">
        <v>11.868</v>
      </c>
      <c r="AE3" s="11">
        <v>11.257999999999999</v>
      </c>
      <c r="AF3" s="11">
        <v>11.214</v>
      </c>
      <c r="AG3" s="11">
        <v>12.266</v>
      </c>
      <c r="AH3" s="11"/>
      <c r="AI3" s="11"/>
      <c r="AM3" s="5"/>
    </row>
    <row r="4" spans="1:40" s="4" customFormat="1" x14ac:dyDescent="0.25">
      <c r="A4" s="3" t="s">
        <v>7</v>
      </c>
      <c r="B4" s="22">
        <v>43</v>
      </c>
      <c r="C4" s="22">
        <v>65</v>
      </c>
      <c r="D4" s="22">
        <v>10</v>
      </c>
      <c r="E4" s="22">
        <v>73</v>
      </c>
      <c r="F4" s="22">
        <v>78</v>
      </c>
      <c r="G4" s="22">
        <v>61</v>
      </c>
      <c r="H4" s="22">
        <v>70</v>
      </c>
      <c r="I4" s="22">
        <v>77</v>
      </c>
      <c r="J4" s="22">
        <v>62</v>
      </c>
      <c r="K4" s="22">
        <v>74</v>
      </c>
      <c r="L4" s="22">
        <v>74</v>
      </c>
      <c r="M4" s="22">
        <v>48</v>
      </c>
      <c r="N4" s="22">
        <v>9</v>
      </c>
      <c r="O4" s="22">
        <v>18</v>
      </c>
      <c r="P4" s="22">
        <v>19</v>
      </c>
      <c r="Q4" s="22">
        <v>44</v>
      </c>
      <c r="R4" s="11">
        <v>81</v>
      </c>
      <c r="S4" s="22">
        <v>78</v>
      </c>
      <c r="T4" s="22">
        <v>77</v>
      </c>
      <c r="U4" s="22">
        <v>76</v>
      </c>
      <c r="V4" s="22">
        <f>V6-U6</f>
        <v>75</v>
      </c>
      <c r="W4" s="22">
        <v>57</v>
      </c>
      <c r="X4" s="22">
        <v>27</v>
      </c>
      <c r="Y4" s="22">
        <v>38</v>
      </c>
      <c r="Z4" s="22">
        <v>64</v>
      </c>
      <c r="AA4" s="22">
        <v>46</v>
      </c>
      <c r="AB4" s="22">
        <v>52</v>
      </c>
      <c r="AC4" s="22">
        <v>50</v>
      </c>
      <c r="AD4" s="22">
        <v>65</v>
      </c>
      <c r="AE4" s="22">
        <v>71</v>
      </c>
      <c r="AF4" s="22">
        <v>53</v>
      </c>
      <c r="AG4" s="22">
        <v>32</v>
      </c>
      <c r="AI4" s="15">
        <f>SUM(C4:AG4)</f>
        <v>1724</v>
      </c>
      <c r="AJ4" s="6">
        <f>AVERAGE(C4:AG4)</f>
        <v>55.612903225806448</v>
      </c>
      <c r="AK4" s="17"/>
    </row>
    <row r="5" spans="1:40" x14ac:dyDescent="0.25">
      <c r="A5" s="2" t="s">
        <v>12</v>
      </c>
      <c r="B5" s="16">
        <f t="shared" ref="B5:AG5" si="0">$A6+B6</f>
        <v>50173</v>
      </c>
      <c r="C5" s="16">
        <f t="shared" si="0"/>
        <v>50238</v>
      </c>
      <c r="D5" s="16">
        <f t="shared" si="0"/>
        <v>49248</v>
      </c>
      <c r="E5" s="16">
        <f t="shared" si="0"/>
        <v>50321</v>
      </c>
      <c r="F5" s="16">
        <f t="shared" si="0"/>
        <v>50399</v>
      </c>
      <c r="G5" s="16">
        <f t="shared" si="0"/>
        <v>50460</v>
      </c>
      <c r="H5" s="16">
        <f t="shared" si="0"/>
        <v>50530</v>
      </c>
      <c r="I5" s="16">
        <f t="shared" si="0"/>
        <v>50607</v>
      </c>
      <c r="J5" s="16">
        <f t="shared" si="0"/>
        <v>50669</v>
      </c>
      <c r="K5" s="16">
        <f t="shared" si="0"/>
        <v>50743</v>
      </c>
      <c r="L5" s="16">
        <f t="shared" si="0"/>
        <v>50817</v>
      </c>
      <c r="M5" s="16">
        <f t="shared" si="0"/>
        <v>50865</v>
      </c>
      <c r="N5" s="16">
        <f t="shared" si="0"/>
        <v>50874</v>
      </c>
      <c r="O5" s="16">
        <f t="shared" si="0"/>
        <v>50892</v>
      </c>
      <c r="P5" s="16">
        <f t="shared" si="0"/>
        <v>50911</v>
      </c>
      <c r="Q5" s="16">
        <f t="shared" si="0"/>
        <v>50955</v>
      </c>
      <c r="R5" s="16">
        <f t="shared" si="0"/>
        <v>51036</v>
      </c>
      <c r="S5" s="16">
        <f t="shared" si="0"/>
        <v>51114</v>
      </c>
      <c r="T5" s="16">
        <f t="shared" si="0"/>
        <v>51191</v>
      </c>
      <c r="U5" s="16">
        <f t="shared" si="0"/>
        <v>51267</v>
      </c>
      <c r="V5" s="16">
        <f t="shared" si="0"/>
        <v>51342</v>
      </c>
      <c r="W5" s="16">
        <f t="shared" si="0"/>
        <v>51399</v>
      </c>
      <c r="X5" s="16">
        <f t="shared" si="0"/>
        <v>51426</v>
      </c>
      <c r="Y5" s="16">
        <f t="shared" si="0"/>
        <v>51464</v>
      </c>
      <c r="Z5" s="16">
        <f t="shared" si="0"/>
        <v>51528</v>
      </c>
      <c r="AA5" s="16">
        <f t="shared" si="0"/>
        <v>51574</v>
      </c>
      <c r="AB5" s="16">
        <f t="shared" si="0"/>
        <v>51626</v>
      </c>
      <c r="AC5" s="16">
        <f t="shared" si="0"/>
        <v>51676</v>
      </c>
      <c r="AD5" s="16">
        <f t="shared" si="0"/>
        <v>51741</v>
      </c>
      <c r="AE5" s="16">
        <f t="shared" si="0"/>
        <v>51812</v>
      </c>
      <c r="AF5" s="16">
        <f t="shared" si="0"/>
        <v>51865</v>
      </c>
      <c r="AG5" s="16">
        <f t="shared" si="0"/>
        <v>51897</v>
      </c>
      <c r="AI5" s="16">
        <f>MAX(C5:AG5)-B5</f>
        <v>1724</v>
      </c>
    </row>
    <row r="6" spans="1:40" s="15" customFormat="1" x14ac:dyDescent="0.25">
      <c r="A6" s="2">
        <v>46549</v>
      </c>
      <c r="B6">
        <v>3624</v>
      </c>
      <c r="C6">
        <v>3689</v>
      </c>
      <c r="D6">
        <v>2699</v>
      </c>
      <c r="E6">
        <v>3772</v>
      </c>
      <c r="F6">
        <v>3850</v>
      </c>
      <c r="G6">
        <v>3911</v>
      </c>
      <c r="H6">
        <v>3981</v>
      </c>
      <c r="I6">
        <v>4058</v>
      </c>
      <c r="J6">
        <v>4120</v>
      </c>
      <c r="K6">
        <v>4194</v>
      </c>
      <c r="L6">
        <v>4268</v>
      </c>
      <c r="M6">
        <v>4316</v>
      </c>
      <c r="N6">
        <v>4325</v>
      </c>
      <c r="O6">
        <v>4343</v>
      </c>
      <c r="P6">
        <v>4362</v>
      </c>
      <c r="Q6">
        <v>4406</v>
      </c>
      <c r="R6">
        <v>4487</v>
      </c>
      <c r="S6">
        <v>4565</v>
      </c>
      <c r="T6">
        <v>4642</v>
      </c>
      <c r="U6">
        <v>4718</v>
      </c>
      <c r="V6">
        <f>4822-29</f>
        <v>4793</v>
      </c>
      <c r="W6">
        <v>4850</v>
      </c>
      <c r="X6">
        <v>4877</v>
      </c>
      <c r="Y6">
        <v>4915</v>
      </c>
      <c r="Z6">
        <v>4979</v>
      </c>
      <c r="AA6">
        <v>5025</v>
      </c>
      <c r="AB6">
        <v>5077</v>
      </c>
      <c r="AC6">
        <v>5127</v>
      </c>
      <c r="AD6">
        <v>5192</v>
      </c>
      <c r="AE6">
        <v>5263</v>
      </c>
      <c r="AF6">
        <v>5316</v>
      </c>
      <c r="AG6">
        <v>5348</v>
      </c>
    </row>
    <row r="7" spans="1:40" x14ac:dyDescent="0.25">
      <c r="A7" s="2" t="s">
        <v>61</v>
      </c>
      <c r="B7">
        <v>48946</v>
      </c>
      <c r="C7">
        <v>49013</v>
      </c>
      <c r="D7">
        <v>49025</v>
      </c>
      <c r="E7">
        <v>49099</v>
      </c>
      <c r="F7">
        <v>49179</v>
      </c>
      <c r="G7">
        <v>49242</v>
      </c>
      <c r="H7">
        <v>49313</v>
      </c>
      <c r="I7">
        <v>49391</v>
      </c>
      <c r="J7">
        <v>49455</v>
      </c>
      <c r="K7">
        <v>49531</v>
      </c>
      <c r="L7">
        <v>49607</v>
      </c>
      <c r="M7">
        <v>49656</v>
      </c>
      <c r="N7">
        <v>49668</v>
      </c>
      <c r="O7">
        <v>49688</v>
      </c>
      <c r="P7">
        <v>49710</v>
      </c>
      <c r="Q7">
        <v>49756</v>
      </c>
      <c r="R7">
        <v>49838</v>
      </c>
      <c r="S7">
        <v>49918</v>
      </c>
      <c r="T7">
        <v>49995</v>
      </c>
      <c r="U7">
        <v>50073</v>
      </c>
      <c r="V7">
        <v>50150</v>
      </c>
      <c r="W7">
        <v>50208</v>
      </c>
      <c r="X7">
        <v>50238</v>
      </c>
      <c r="Y7">
        <v>50278</v>
      </c>
      <c r="Z7">
        <v>50344</v>
      </c>
      <c r="AA7">
        <v>50391</v>
      </c>
      <c r="AB7">
        <v>50445</v>
      </c>
      <c r="AC7">
        <v>50497</v>
      </c>
      <c r="AD7">
        <v>50564</v>
      </c>
      <c r="AE7">
        <v>50636</v>
      </c>
      <c r="AF7">
        <v>50691</v>
      </c>
      <c r="AG7">
        <v>50725</v>
      </c>
      <c r="AI7" s="16">
        <f>MAX(C7:AG7)-B7</f>
        <v>1779</v>
      </c>
      <c r="AJ7" s="7"/>
    </row>
    <row r="8" spans="1:40" x14ac:dyDescent="0.25">
      <c r="B8"/>
      <c r="C8">
        <f t="shared" ref="C8:AG8" si="1">C7-B7</f>
        <v>67</v>
      </c>
      <c r="D8">
        <f t="shared" si="1"/>
        <v>12</v>
      </c>
      <c r="E8">
        <f t="shared" si="1"/>
        <v>74</v>
      </c>
      <c r="F8">
        <f t="shared" si="1"/>
        <v>80</v>
      </c>
      <c r="G8">
        <f t="shared" si="1"/>
        <v>63</v>
      </c>
      <c r="H8">
        <f t="shared" si="1"/>
        <v>71</v>
      </c>
      <c r="I8">
        <f t="shared" si="1"/>
        <v>78</v>
      </c>
      <c r="J8">
        <f t="shared" si="1"/>
        <v>64</v>
      </c>
      <c r="K8">
        <f t="shared" si="1"/>
        <v>76</v>
      </c>
      <c r="L8">
        <f t="shared" si="1"/>
        <v>76</v>
      </c>
      <c r="M8">
        <f t="shared" si="1"/>
        <v>49</v>
      </c>
      <c r="N8">
        <f t="shared" si="1"/>
        <v>12</v>
      </c>
      <c r="O8">
        <f t="shared" si="1"/>
        <v>20</v>
      </c>
      <c r="P8">
        <f t="shared" si="1"/>
        <v>22</v>
      </c>
      <c r="Q8">
        <f t="shared" si="1"/>
        <v>46</v>
      </c>
      <c r="R8">
        <f t="shared" si="1"/>
        <v>82</v>
      </c>
      <c r="S8">
        <f t="shared" si="1"/>
        <v>80</v>
      </c>
      <c r="T8">
        <f t="shared" si="1"/>
        <v>77</v>
      </c>
      <c r="U8">
        <f t="shared" si="1"/>
        <v>78</v>
      </c>
      <c r="V8">
        <f t="shared" si="1"/>
        <v>77</v>
      </c>
      <c r="W8">
        <f t="shared" si="1"/>
        <v>58</v>
      </c>
      <c r="X8">
        <f t="shared" si="1"/>
        <v>30</v>
      </c>
      <c r="Y8">
        <f t="shared" si="1"/>
        <v>40</v>
      </c>
      <c r="Z8">
        <f t="shared" si="1"/>
        <v>66</v>
      </c>
      <c r="AA8">
        <f t="shared" si="1"/>
        <v>47</v>
      </c>
      <c r="AB8">
        <f t="shared" si="1"/>
        <v>54</v>
      </c>
      <c r="AC8">
        <f t="shared" si="1"/>
        <v>52</v>
      </c>
      <c r="AD8">
        <f t="shared" si="1"/>
        <v>67</v>
      </c>
      <c r="AE8">
        <f t="shared" si="1"/>
        <v>72</v>
      </c>
      <c r="AF8">
        <f t="shared" si="1"/>
        <v>55</v>
      </c>
      <c r="AG8">
        <f t="shared" si="1"/>
        <v>34</v>
      </c>
      <c r="AI8" s="15">
        <f>SUM(C8:AG8)</f>
        <v>1779</v>
      </c>
    </row>
    <row r="9" spans="1:40" x14ac:dyDescent="0.25">
      <c r="B9" s="26"/>
      <c r="C9" s="26">
        <f t="shared" ref="C9:AG9" si="2">C8/C4-1</f>
        <v>3.076923076923066E-2</v>
      </c>
      <c r="D9" s="26">
        <f t="shared" si="2"/>
        <v>0.19999999999999996</v>
      </c>
      <c r="E9" s="26">
        <f t="shared" si="2"/>
        <v>1.3698630136986356E-2</v>
      </c>
      <c r="F9" s="26">
        <f t="shared" si="2"/>
        <v>2.564102564102555E-2</v>
      </c>
      <c r="G9" s="26">
        <f t="shared" si="2"/>
        <v>3.2786885245901676E-2</v>
      </c>
      <c r="H9" s="26">
        <f t="shared" si="2"/>
        <v>1.4285714285714235E-2</v>
      </c>
      <c r="I9" s="26">
        <f t="shared" si="2"/>
        <v>1.298701298701288E-2</v>
      </c>
      <c r="J9" s="26">
        <f t="shared" si="2"/>
        <v>3.2258064516129004E-2</v>
      </c>
      <c r="K9" s="26">
        <f t="shared" si="2"/>
        <v>2.7027027027026973E-2</v>
      </c>
      <c r="L9" s="26">
        <f t="shared" si="2"/>
        <v>2.7027027027026973E-2</v>
      </c>
      <c r="M9" s="26">
        <f t="shared" si="2"/>
        <v>2.0833333333333259E-2</v>
      </c>
      <c r="N9" s="26">
        <f t="shared" si="2"/>
        <v>0.33333333333333326</v>
      </c>
      <c r="O9" s="26">
        <f t="shared" si="2"/>
        <v>0.11111111111111116</v>
      </c>
      <c r="P9" s="26">
        <f t="shared" si="2"/>
        <v>0.15789473684210531</v>
      </c>
      <c r="Q9" s="26">
        <f t="shared" si="2"/>
        <v>4.5454545454545414E-2</v>
      </c>
      <c r="R9" s="26">
        <f t="shared" si="2"/>
        <v>1.2345679012345734E-2</v>
      </c>
      <c r="S9" s="26">
        <f t="shared" si="2"/>
        <v>2.564102564102555E-2</v>
      </c>
      <c r="T9" s="26">
        <f t="shared" si="2"/>
        <v>0</v>
      </c>
      <c r="U9" s="26">
        <f t="shared" si="2"/>
        <v>2.6315789473684292E-2</v>
      </c>
      <c r="V9" s="26">
        <f t="shared" si="2"/>
        <v>2.6666666666666616E-2</v>
      </c>
      <c r="W9" s="26">
        <f t="shared" si="2"/>
        <v>1.7543859649122862E-2</v>
      </c>
      <c r="X9" s="26">
        <f t="shared" si="2"/>
        <v>0.11111111111111116</v>
      </c>
      <c r="Y9" s="26">
        <f t="shared" si="2"/>
        <v>5.2631578947368363E-2</v>
      </c>
      <c r="Z9" s="26">
        <f t="shared" si="2"/>
        <v>3.125E-2</v>
      </c>
      <c r="AA9" s="26">
        <f t="shared" si="2"/>
        <v>2.1739130434782705E-2</v>
      </c>
      <c r="AB9" s="26">
        <f t="shared" si="2"/>
        <v>3.8461538461538547E-2</v>
      </c>
      <c r="AC9" s="26">
        <f t="shared" si="2"/>
        <v>4.0000000000000036E-2</v>
      </c>
      <c r="AD9" s="26">
        <f t="shared" si="2"/>
        <v>3.076923076923066E-2</v>
      </c>
      <c r="AE9" s="26">
        <f t="shared" si="2"/>
        <v>1.4084507042253502E-2</v>
      </c>
      <c r="AF9" s="26">
        <f t="shared" si="2"/>
        <v>3.7735849056603765E-2</v>
      </c>
      <c r="AG9" s="26">
        <f t="shared" si="2"/>
        <v>6.25E-2</v>
      </c>
      <c r="AI9" s="26">
        <f>AI8/AI4-1</f>
        <v>3.190255220417626E-2</v>
      </c>
    </row>
  </sheetData>
  <phoneticPr fontId="1" type="noConversion"/>
  <conditionalFormatting sqref="B4:Q4 S4:AG4">
    <cfRule type="cellIs" dxfId="3095" priority="1" stopIfTrue="1" operator="greaterThan">
      <formula>70</formula>
    </cfRule>
    <cfRule type="cellIs" dxfId="3094" priority="2" stopIfTrue="1" operator="between">
      <formula>60</formula>
      <formula>70</formula>
    </cfRule>
    <cfRule type="cellIs" dxfId="3093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12.266</v>
      </c>
      <c r="C3" s="11">
        <v>12.872</v>
      </c>
      <c r="D3" s="11">
        <v>11.613</v>
      </c>
      <c r="E3" s="11">
        <v>11.664</v>
      </c>
      <c r="F3" s="11">
        <v>11.493</v>
      </c>
      <c r="G3" s="11">
        <v>8.5739999999999998</v>
      </c>
      <c r="H3" s="11">
        <v>13.61</v>
      </c>
      <c r="I3" s="11">
        <v>10.583</v>
      </c>
      <c r="J3" s="11">
        <v>9.8219999999999992</v>
      </c>
      <c r="K3" s="11">
        <v>6.4980000000000002</v>
      </c>
      <c r="L3" s="11">
        <v>12.795</v>
      </c>
      <c r="M3" s="11">
        <v>10.583</v>
      </c>
      <c r="N3" s="11">
        <v>12.632999999999999</v>
      </c>
      <c r="O3" s="11">
        <v>9.9390000000000001</v>
      </c>
      <c r="P3" s="11">
        <v>9.6319999999999997</v>
      </c>
      <c r="Q3" s="11">
        <v>9.9870000000000001</v>
      </c>
      <c r="R3" s="11">
        <v>9.4570000000000007</v>
      </c>
      <c r="S3" s="11">
        <v>11.637</v>
      </c>
      <c r="T3" s="11">
        <v>11.156000000000001</v>
      </c>
      <c r="U3" s="11">
        <v>11.507999999999999</v>
      </c>
      <c r="V3" s="11">
        <v>4.75</v>
      </c>
      <c r="W3" s="11">
        <v>12.573</v>
      </c>
      <c r="X3" s="11">
        <v>10.061999999999999</v>
      </c>
      <c r="Y3" s="11">
        <v>9.8390000000000004</v>
      </c>
      <c r="Z3" s="11">
        <v>9.641</v>
      </c>
      <c r="AA3" s="11">
        <v>9.3949999999999996</v>
      </c>
      <c r="AB3" s="11">
        <v>9.3930000000000007</v>
      </c>
      <c r="AC3" s="11">
        <v>9.3190000000000008</v>
      </c>
      <c r="AD3" s="11">
        <v>9.4390000000000001</v>
      </c>
      <c r="AE3" s="11">
        <v>9.6229999999999993</v>
      </c>
      <c r="AF3" s="11">
        <v>11.826000000000001</v>
      </c>
      <c r="AG3" s="11">
        <v>11.558</v>
      </c>
      <c r="AH3" s="11"/>
      <c r="AI3" s="11"/>
      <c r="AM3" s="5"/>
    </row>
    <row r="4" spans="1:40" s="4" customFormat="1" x14ac:dyDescent="0.25">
      <c r="A4" s="3" t="s">
        <v>7</v>
      </c>
      <c r="B4" s="22">
        <v>32</v>
      </c>
      <c r="C4" s="22">
        <v>66</v>
      </c>
      <c r="D4" s="22">
        <v>33</v>
      </c>
      <c r="E4" s="22">
        <v>69</v>
      </c>
      <c r="F4" s="22">
        <v>57</v>
      </c>
      <c r="G4" s="22">
        <v>23</v>
      </c>
      <c r="H4" s="22">
        <v>70</v>
      </c>
      <c r="I4" s="22">
        <v>76</v>
      </c>
      <c r="J4" s="22">
        <v>75</v>
      </c>
      <c r="K4" s="22">
        <v>15</v>
      </c>
      <c r="L4" s="22">
        <v>38</v>
      </c>
      <c r="M4" s="22">
        <v>78</v>
      </c>
      <c r="N4" s="22">
        <v>57</v>
      </c>
      <c r="O4" s="22">
        <v>74</v>
      </c>
      <c r="P4" s="22">
        <v>72</v>
      </c>
      <c r="Q4" s="22">
        <v>65</v>
      </c>
      <c r="R4" s="11">
        <v>72</v>
      </c>
      <c r="S4" s="22">
        <v>55</v>
      </c>
      <c r="T4" s="22">
        <v>22</v>
      </c>
      <c r="U4" s="22">
        <v>56</v>
      </c>
      <c r="V4" s="22">
        <v>10</v>
      </c>
      <c r="W4" s="22">
        <v>60</v>
      </c>
      <c r="X4" s="22">
        <v>76</v>
      </c>
      <c r="Y4" s="22">
        <v>73</v>
      </c>
      <c r="Z4" s="22">
        <v>71</v>
      </c>
      <c r="AA4" s="22">
        <v>70</v>
      </c>
      <c r="AB4" s="22">
        <v>69</v>
      </c>
      <c r="AC4" s="22">
        <v>67</v>
      </c>
      <c r="AD4" s="22">
        <v>66</v>
      </c>
      <c r="AE4" s="22">
        <v>18</v>
      </c>
      <c r="AF4" s="22">
        <v>38</v>
      </c>
      <c r="AG4" s="22">
        <v>55</v>
      </c>
      <c r="AI4" s="15">
        <f>SUM(C4:AG4)</f>
        <v>1746</v>
      </c>
      <c r="AJ4" s="6">
        <f>AVERAGE(C4:AG4)</f>
        <v>56.322580645161288</v>
      </c>
      <c r="AK4" s="17"/>
    </row>
    <row r="5" spans="1:40" x14ac:dyDescent="0.25">
      <c r="A5" s="2" t="s">
        <v>12</v>
      </c>
      <c r="B5" s="16">
        <f t="shared" ref="B5:AG5" si="0">$A6+B6</f>
        <v>51897</v>
      </c>
      <c r="C5" s="16">
        <f t="shared" si="0"/>
        <v>51963</v>
      </c>
      <c r="D5" s="16">
        <f t="shared" si="0"/>
        <v>51996</v>
      </c>
      <c r="E5" s="16">
        <f t="shared" si="0"/>
        <v>52065</v>
      </c>
      <c r="F5" s="16">
        <f t="shared" si="0"/>
        <v>52122</v>
      </c>
      <c r="G5" s="16">
        <f t="shared" si="0"/>
        <v>52145</v>
      </c>
      <c r="H5" s="16">
        <f t="shared" si="0"/>
        <v>52215</v>
      </c>
      <c r="I5" s="16">
        <f t="shared" si="0"/>
        <v>52291</v>
      </c>
      <c r="J5" s="16">
        <f t="shared" si="0"/>
        <v>52366</v>
      </c>
      <c r="K5" s="16">
        <f t="shared" si="0"/>
        <v>52381</v>
      </c>
      <c r="L5" s="16">
        <f t="shared" si="0"/>
        <v>52419</v>
      </c>
      <c r="M5" s="16">
        <f t="shared" si="0"/>
        <v>52497</v>
      </c>
      <c r="N5" s="16">
        <f t="shared" si="0"/>
        <v>52554</v>
      </c>
      <c r="O5" s="16">
        <f t="shared" si="0"/>
        <v>52628</v>
      </c>
      <c r="P5" s="16">
        <f t="shared" si="0"/>
        <v>52700</v>
      </c>
      <c r="Q5" s="16">
        <f t="shared" si="0"/>
        <v>52765</v>
      </c>
      <c r="R5" s="16">
        <f t="shared" si="0"/>
        <v>52837</v>
      </c>
      <c r="S5" s="16">
        <f t="shared" si="0"/>
        <v>52892</v>
      </c>
      <c r="T5" s="16">
        <f t="shared" si="0"/>
        <v>52914</v>
      </c>
      <c r="U5" s="16">
        <f t="shared" si="0"/>
        <v>52970</v>
      </c>
      <c r="V5" s="16">
        <f t="shared" si="0"/>
        <v>52980</v>
      </c>
      <c r="W5" s="16">
        <f t="shared" si="0"/>
        <v>53040</v>
      </c>
      <c r="X5" s="16">
        <f t="shared" si="0"/>
        <v>53116</v>
      </c>
      <c r="Y5" s="16">
        <f t="shared" si="0"/>
        <v>53189</v>
      </c>
      <c r="Z5" s="16">
        <f t="shared" si="0"/>
        <v>53260</v>
      </c>
      <c r="AA5" s="16">
        <f t="shared" si="0"/>
        <v>53330</v>
      </c>
      <c r="AB5" s="16">
        <f t="shared" si="0"/>
        <v>53399</v>
      </c>
      <c r="AC5" s="16">
        <f t="shared" si="0"/>
        <v>53466</v>
      </c>
      <c r="AD5" s="16">
        <f t="shared" si="0"/>
        <v>53532</v>
      </c>
      <c r="AE5" s="16">
        <f t="shared" si="0"/>
        <v>53550</v>
      </c>
      <c r="AF5" s="16">
        <f t="shared" si="0"/>
        <v>53588</v>
      </c>
      <c r="AG5" s="16">
        <f t="shared" si="0"/>
        <v>53643</v>
      </c>
      <c r="AI5" s="16">
        <f>MAX(C5:AG5)-B5</f>
        <v>1746</v>
      </c>
    </row>
    <row r="6" spans="1:40" s="15" customFormat="1" x14ac:dyDescent="0.25">
      <c r="A6" s="2">
        <v>46549</v>
      </c>
      <c r="B6">
        <v>5348</v>
      </c>
      <c r="C6">
        <v>5414</v>
      </c>
      <c r="D6">
        <v>5447</v>
      </c>
      <c r="E6">
        <v>5516</v>
      </c>
      <c r="F6">
        <v>5573</v>
      </c>
      <c r="G6">
        <v>5596</v>
      </c>
      <c r="H6">
        <v>5666</v>
      </c>
      <c r="I6">
        <v>5742</v>
      </c>
      <c r="J6">
        <v>5817</v>
      </c>
      <c r="K6">
        <v>5832</v>
      </c>
      <c r="L6">
        <v>5870</v>
      </c>
      <c r="M6">
        <v>5948</v>
      </c>
      <c r="N6">
        <v>6005</v>
      </c>
      <c r="O6">
        <v>6079</v>
      </c>
      <c r="P6">
        <v>6151</v>
      </c>
      <c r="Q6">
        <v>6216</v>
      </c>
      <c r="R6">
        <v>6288</v>
      </c>
      <c r="S6">
        <v>6343</v>
      </c>
      <c r="T6">
        <v>6365</v>
      </c>
      <c r="U6">
        <v>6421</v>
      </c>
      <c r="V6">
        <v>6431</v>
      </c>
      <c r="W6">
        <v>6491</v>
      </c>
      <c r="X6">
        <v>6567</v>
      </c>
      <c r="Y6">
        <v>6640</v>
      </c>
      <c r="Z6">
        <v>6711</v>
      </c>
      <c r="AA6">
        <v>6781</v>
      </c>
      <c r="AB6">
        <v>6850</v>
      </c>
      <c r="AC6">
        <v>6917</v>
      </c>
      <c r="AD6">
        <v>6983</v>
      </c>
      <c r="AE6">
        <v>7001</v>
      </c>
      <c r="AF6">
        <v>7039</v>
      </c>
      <c r="AG6">
        <v>7094</v>
      </c>
    </row>
    <row r="7" spans="1:40" x14ac:dyDescent="0.25">
      <c r="A7" s="2" t="s">
        <v>61</v>
      </c>
      <c r="B7">
        <v>50725</v>
      </c>
      <c r="C7">
        <v>50792</v>
      </c>
      <c r="D7">
        <v>50828</v>
      </c>
      <c r="E7">
        <v>50898</v>
      </c>
      <c r="F7">
        <v>50957</v>
      </c>
      <c r="G7">
        <v>50982</v>
      </c>
      <c r="H7">
        <v>51053</v>
      </c>
      <c r="I7">
        <v>51131</v>
      </c>
      <c r="J7">
        <v>51207</v>
      </c>
      <c r="K7">
        <v>51223</v>
      </c>
      <c r="L7">
        <v>51264</v>
      </c>
      <c r="M7">
        <v>51343</v>
      </c>
      <c r="N7">
        <v>51402</v>
      </c>
      <c r="O7">
        <v>51477</v>
      </c>
      <c r="P7">
        <v>51551</v>
      </c>
      <c r="Q7">
        <v>51617</v>
      </c>
      <c r="R7">
        <v>51690</v>
      </c>
      <c r="S7">
        <v>51747</v>
      </c>
      <c r="T7">
        <v>51771</v>
      </c>
      <c r="U7">
        <v>51829</v>
      </c>
      <c r="V7">
        <v>51841</v>
      </c>
      <c r="W7">
        <v>51903</v>
      </c>
      <c r="X7">
        <v>51980</v>
      </c>
      <c r="Y7">
        <v>52054</v>
      </c>
      <c r="Z7">
        <v>52127</v>
      </c>
      <c r="AA7">
        <v>52198</v>
      </c>
      <c r="AB7">
        <v>52268</v>
      </c>
      <c r="AC7">
        <v>52336</v>
      </c>
      <c r="AD7">
        <v>52404</v>
      </c>
      <c r="AE7">
        <v>52424</v>
      </c>
      <c r="AF7">
        <v>52463</v>
      </c>
      <c r="AG7">
        <v>52520</v>
      </c>
      <c r="AI7" s="16">
        <f>MAX(C7:AG7)-B7</f>
        <v>1795</v>
      </c>
      <c r="AJ7" s="7"/>
    </row>
    <row r="8" spans="1:40" x14ac:dyDescent="0.25">
      <c r="B8"/>
      <c r="C8">
        <f t="shared" ref="C8:P8" si="1">C7-B7</f>
        <v>67</v>
      </c>
      <c r="D8">
        <f t="shared" si="1"/>
        <v>36</v>
      </c>
      <c r="E8">
        <f t="shared" si="1"/>
        <v>70</v>
      </c>
      <c r="F8">
        <f t="shared" si="1"/>
        <v>59</v>
      </c>
      <c r="G8">
        <f t="shared" si="1"/>
        <v>25</v>
      </c>
      <c r="H8">
        <f t="shared" si="1"/>
        <v>71</v>
      </c>
      <c r="I8">
        <f t="shared" si="1"/>
        <v>78</v>
      </c>
      <c r="J8">
        <f t="shared" si="1"/>
        <v>76</v>
      </c>
      <c r="K8">
        <f t="shared" si="1"/>
        <v>16</v>
      </c>
      <c r="L8">
        <f t="shared" si="1"/>
        <v>41</v>
      </c>
      <c r="M8">
        <f t="shared" si="1"/>
        <v>79</v>
      </c>
      <c r="N8">
        <f t="shared" si="1"/>
        <v>59</v>
      </c>
      <c r="O8">
        <f t="shared" si="1"/>
        <v>75</v>
      </c>
      <c r="P8">
        <f t="shared" si="1"/>
        <v>74</v>
      </c>
      <c r="Q8">
        <f t="shared" ref="Q8:AG8" si="2">Q7-P7</f>
        <v>66</v>
      </c>
      <c r="R8">
        <f t="shared" si="2"/>
        <v>73</v>
      </c>
      <c r="S8">
        <f t="shared" si="2"/>
        <v>57</v>
      </c>
      <c r="T8">
        <f t="shared" si="2"/>
        <v>24</v>
      </c>
      <c r="U8">
        <f t="shared" si="2"/>
        <v>58</v>
      </c>
      <c r="V8">
        <f t="shared" si="2"/>
        <v>12</v>
      </c>
      <c r="W8">
        <f t="shared" si="2"/>
        <v>62</v>
      </c>
      <c r="X8">
        <f t="shared" si="2"/>
        <v>77</v>
      </c>
      <c r="Y8">
        <f t="shared" si="2"/>
        <v>74</v>
      </c>
      <c r="Z8">
        <f t="shared" si="2"/>
        <v>73</v>
      </c>
      <c r="AA8">
        <f t="shared" si="2"/>
        <v>71</v>
      </c>
      <c r="AB8">
        <f t="shared" si="2"/>
        <v>70</v>
      </c>
      <c r="AC8">
        <f t="shared" si="2"/>
        <v>68</v>
      </c>
      <c r="AD8">
        <f t="shared" si="2"/>
        <v>68</v>
      </c>
      <c r="AE8">
        <f t="shared" si="2"/>
        <v>20</v>
      </c>
      <c r="AF8">
        <f t="shared" si="2"/>
        <v>39</v>
      </c>
      <c r="AG8">
        <f t="shared" si="2"/>
        <v>57</v>
      </c>
      <c r="AI8" s="15">
        <f>SUM(C8:AG8)</f>
        <v>1795</v>
      </c>
    </row>
    <row r="9" spans="1:40" x14ac:dyDescent="0.25">
      <c r="B9" s="26"/>
      <c r="C9" s="26">
        <f t="shared" ref="C9:P9" si="3">C8/C4-1</f>
        <v>1.5151515151515138E-2</v>
      </c>
      <c r="D9" s="26">
        <f t="shared" si="3"/>
        <v>9.0909090909090828E-2</v>
      </c>
      <c r="E9" s="26">
        <f t="shared" si="3"/>
        <v>1.449275362318847E-2</v>
      </c>
      <c r="F9" s="26">
        <f t="shared" si="3"/>
        <v>3.5087719298245723E-2</v>
      </c>
      <c r="G9" s="26">
        <f t="shared" si="3"/>
        <v>8.6956521739130377E-2</v>
      </c>
      <c r="H9" s="26">
        <f t="shared" si="3"/>
        <v>1.4285714285714235E-2</v>
      </c>
      <c r="I9" s="26">
        <f t="shared" si="3"/>
        <v>2.6315789473684292E-2</v>
      </c>
      <c r="J9" s="26">
        <f t="shared" si="3"/>
        <v>1.3333333333333419E-2</v>
      </c>
      <c r="K9" s="26">
        <f t="shared" si="3"/>
        <v>6.6666666666666652E-2</v>
      </c>
      <c r="L9" s="26">
        <f t="shared" si="3"/>
        <v>7.8947368421052655E-2</v>
      </c>
      <c r="M9" s="26">
        <f t="shared" si="3"/>
        <v>1.2820512820512775E-2</v>
      </c>
      <c r="N9" s="26">
        <f t="shared" si="3"/>
        <v>3.5087719298245723E-2</v>
      </c>
      <c r="O9" s="26">
        <f t="shared" si="3"/>
        <v>1.3513513513513598E-2</v>
      </c>
      <c r="P9" s="26">
        <f t="shared" si="3"/>
        <v>2.7777777777777679E-2</v>
      </c>
      <c r="Q9" s="26">
        <f t="shared" ref="Q9:AG9" si="4">Q8/Q4-1</f>
        <v>1.538461538461533E-2</v>
      </c>
      <c r="R9" s="26">
        <f t="shared" si="4"/>
        <v>1.388888888888884E-2</v>
      </c>
      <c r="S9" s="26">
        <f t="shared" si="4"/>
        <v>3.6363636363636376E-2</v>
      </c>
      <c r="T9" s="26">
        <f t="shared" si="4"/>
        <v>9.0909090909090828E-2</v>
      </c>
      <c r="U9" s="26">
        <f t="shared" si="4"/>
        <v>3.5714285714285809E-2</v>
      </c>
      <c r="V9" s="26">
        <f t="shared" si="4"/>
        <v>0.19999999999999996</v>
      </c>
      <c r="W9" s="26">
        <f t="shared" si="4"/>
        <v>3.3333333333333437E-2</v>
      </c>
      <c r="X9" s="26">
        <f t="shared" si="4"/>
        <v>1.3157894736842035E-2</v>
      </c>
      <c r="Y9" s="26">
        <f t="shared" si="4"/>
        <v>1.3698630136986356E-2</v>
      </c>
      <c r="Z9" s="26">
        <f t="shared" si="4"/>
        <v>2.8169014084507005E-2</v>
      </c>
      <c r="AA9" s="26">
        <f t="shared" si="4"/>
        <v>1.4285714285714235E-2</v>
      </c>
      <c r="AB9" s="26">
        <f t="shared" si="4"/>
        <v>1.449275362318847E-2</v>
      </c>
      <c r="AC9" s="26">
        <f t="shared" si="4"/>
        <v>1.4925373134328401E-2</v>
      </c>
      <c r="AD9" s="26">
        <f t="shared" si="4"/>
        <v>3.0303030303030276E-2</v>
      </c>
      <c r="AE9" s="26">
        <f t="shared" si="4"/>
        <v>0.11111111111111116</v>
      </c>
      <c r="AF9" s="26">
        <f t="shared" si="4"/>
        <v>2.6315789473684292E-2</v>
      </c>
      <c r="AG9" s="26">
        <f t="shared" si="4"/>
        <v>3.6363636363636376E-2</v>
      </c>
      <c r="AI9" s="26">
        <f>AI8/AI4-1</f>
        <v>2.8064146620847552E-2</v>
      </c>
    </row>
  </sheetData>
  <phoneticPr fontId="1" type="noConversion"/>
  <conditionalFormatting sqref="B4:Q4 S4:AG4">
    <cfRule type="cellIs" dxfId="3092" priority="1" stopIfTrue="1" operator="greaterThan">
      <formula>70</formula>
    </cfRule>
    <cfRule type="cellIs" dxfId="3091" priority="2" stopIfTrue="1" operator="between">
      <formula>60</formula>
      <formula>70</formula>
    </cfRule>
    <cfRule type="cellIs" dxfId="309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11.558</v>
      </c>
      <c r="C3" s="11">
        <v>11.473000000000001</v>
      </c>
      <c r="D3" s="11">
        <v>9.7189999999999994</v>
      </c>
      <c r="E3" s="11">
        <v>10.991</v>
      </c>
      <c r="F3" s="11">
        <v>9.1920000000000002</v>
      </c>
      <c r="G3" s="11">
        <v>2.0609999999999999</v>
      </c>
      <c r="H3" s="11">
        <v>11.675000000000001</v>
      </c>
      <c r="I3" s="11">
        <v>9.7829999999999995</v>
      </c>
      <c r="J3" s="11">
        <v>9.9280000000000008</v>
      </c>
      <c r="K3" s="11">
        <v>9.4190000000000005</v>
      </c>
      <c r="L3" s="11">
        <v>9.4120000000000008</v>
      </c>
      <c r="M3" s="11">
        <v>9.1460000000000008</v>
      </c>
      <c r="N3" s="11">
        <v>10.151</v>
      </c>
      <c r="O3" s="11">
        <v>9.2119999999999997</v>
      </c>
      <c r="P3" s="11">
        <v>10.696999999999999</v>
      </c>
      <c r="Q3" s="11">
        <v>9.6159999999999997</v>
      </c>
      <c r="R3" s="11">
        <v>7.5869999999999997</v>
      </c>
      <c r="S3" s="11">
        <v>6.3879999999999999</v>
      </c>
      <c r="T3" s="11">
        <v>7.5129999999999999</v>
      </c>
      <c r="U3" s="11">
        <v>10.787000000000001</v>
      </c>
      <c r="V3" s="11">
        <v>10.156000000000001</v>
      </c>
      <c r="W3" s="11">
        <v>9.9619999999999997</v>
      </c>
      <c r="X3" s="11">
        <v>9.7100000000000009</v>
      </c>
      <c r="Y3" s="11">
        <v>10.39</v>
      </c>
      <c r="Z3" s="11">
        <v>9.4670000000000005</v>
      </c>
      <c r="AA3" s="11">
        <v>9.2479999999999993</v>
      </c>
      <c r="AB3" s="11">
        <v>9.8770000000000007</v>
      </c>
      <c r="AC3" s="11">
        <v>10.537000000000001</v>
      </c>
      <c r="AD3" s="11">
        <v>9.4109999999999996</v>
      </c>
      <c r="AE3" s="11">
        <v>9.3510000000000009</v>
      </c>
      <c r="AF3" s="11">
        <v>9.4420000000000002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55</v>
      </c>
      <c r="C4" s="22">
        <v>65</v>
      </c>
      <c r="D4" s="22">
        <v>65</v>
      </c>
      <c r="E4" s="22">
        <v>56</v>
      </c>
      <c r="F4" s="22">
        <v>25</v>
      </c>
      <c r="G4" s="22">
        <v>6</v>
      </c>
      <c r="H4" s="22">
        <v>69</v>
      </c>
      <c r="I4" s="22">
        <v>70</v>
      </c>
      <c r="J4" s="22">
        <v>68</v>
      </c>
      <c r="K4" s="22">
        <v>67</v>
      </c>
      <c r="L4" s="22">
        <v>66</v>
      </c>
      <c r="M4" s="22">
        <v>62</v>
      </c>
      <c r="N4" s="22">
        <v>57</v>
      </c>
      <c r="O4" s="22">
        <v>64</v>
      </c>
      <c r="P4" s="22">
        <v>57</v>
      </c>
      <c r="Q4" s="22">
        <v>14</v>
      </c>
      <c r="R4" s="11">
        <v>13</v>
      </c>
      <c r="S4" s="11">
        <v>14</v>
      </c>
      <c r="T4" s="22">
        <v>17</v>
      </c>
      <c r="U4" s="22">
        <v>22</v>
      </c>
      <c r="V4" s="22">
        <v>30</v>
      </c>
      <c r="W4" s="22">
        <v>27</v>
      </c>
      <c r="X4" s="22">
        <v>61</v>
      </c>
      <c r="Y4" s="22">
        <v>43</v>
      </c>
      <c r="Z4" s="22">
        <v>63</v>
      </c>
      <c r="AA4" s="22">
        <v>60</v>
      </c>
      <c r="AB4" s="22">
        <v>47</v>
      </c>
      <c r="AC4" s="22">
        <v>41</v>
      </c>
      <c r="AD4" s="22">
        <v>60</v>
      </c>
      <c r="AE4" s="22">
        <v>63</v>
      </c>
      <c r="AF4" s="22">
        <v>63</v>
      </c>
      <c r="AG4" s="22"/>
      <c r="AI4" s="15">
        <f>SUM(C4:AG4)</f>
        <v>1435</v>
      </c>
      <c r="AJ4" s="6">
        <f>AVERAGE(C4:AG4)</f>
        <v>47.833333333333336</v>
      </c>
      <c r="AK4" s="17"/>
    </row>
    <row r="5" spans="1:40" x14ac:dyDescent="0.25">
      <c r="A5" s="2" t="s">
        <v>12</v>
      </c>
      <c r="B5" s="16">
        <v>53643</v>
      </c>
      <c r="C5" s="16">
        <f t="shared" ref="C5:AF5" si="0">$A6+C6</f>
        <v>53708</v>
      </c>
      <c r="D5" s="16">
        <f t="shared" si="0"/>
        <v>53773</v>
      </c>
      <c r="E5" s="16">
        <f t="shared" si="0"/>
        <v>53829</v>
      </c>
      <c r="F5" s="16">
        <f t="shared" si="0"/>
        <v>53854</v>
      </c>
      <c r="G5" s="16">
        <f t="shared" si="0"/>
        <v>53860</v>
      </c>
      <c r="H5" s="16">
        <f t="shared" si="0"/>
        <v>53929</v>
      </c>
      <c r="I5" s="16">
        <f t="shared" si="0"/>
        <v>53999</v>
      </c>
      <c r="J5" s="16">
        <f t="shared" si="0"/>
        <v>54067</v>
      </c>
      <c r="K5" s="16">
        <f t="shared" si="0"/>
        <v>54134</v>
      </c>
      <c r="L5" s="16">
        <f t="shared" si="0"/>
        <v>54200</v>
      </c>
      <c r="M5" s="16">
        <f t="shared" si="0"/>
        <v>54262</v>
      </c>
      <c r="N5" s="16">
        <f t="shared" si="0"/>
        <v>54319</v>
      </c>
      <c r="O5" s="16">
        <f t="shared" si="0"/>
        <v>54383</v>
      </c>
      <c r="P5" s="16">
        <f t="shared" si="0"/>
        <v>54440</v>
      </c>
      <c r="Q5" s="16">
        <f t="shared" si="0"/>
        <v>54454</v>
      </c>
      <c r="R5" s="16">
        <f t="shared" si="0"/>
        <v>54467</v>
      </c>
      <c r="S5" s="16">
        <f t="shared" si="0"/>
        <v>54481</v>
      </c>
      <c r="T5" s="16">
        <f t="shared" si="0"/>
        <v>54498</v>
      </c>
      <c r="U5" s="16">
        <f t="shared" si="0"/>
        <v>54520</v>
      </c>
      <c r="V5" s="16">
        <f t="shared" si="0"/>
        <v>54550</v>
      </c>
      <c r="W5" s="16">
        <f t="shared" si="0"/>
        <v>54577</v>
      </c>
      <c r="X5" s="16">
        <f t="shared" si="0"/>
        <v>54638</v>
      </c>
      <c r="Y5" s="16">
        <f t="shared" si="0"/>
        <v>54681</v>
      </c>
      <c r="Z5" s="16">
        <f t="shared" si="0"/>
        <v>54744</v>
      </c>
      <c r="AA5" s="16">
        <f t="shared" si="0"/>
        <v>54804</v>
      </c>
      <c r="AB5" s="16">
        <f t="shared" si="0"/>
        <v>54851</v>
      </c>
      <c r="AC5" s="16">
        <f t="shared" si="0"/>
        <v>54892</v>
      </c>
      <c r="AD5" s="16">
        <f t="shared" si="0"/>
        <v>54952</v>
      </c>
      <c r="AE5" s="16">
        <f t="shared" si="0"/>
        <v>55015</v>
      </c>
      <c r="AF5" s="16">
        <f t="shared" si="0"/>
        <v>55078</v>
      </c>
      <c r="AG5" s="16"/>
      <c r="AI5" s="16">
        <f>MAX(C5:AG5)-B5</f>
        <v>1435</v>
      </c>
    </row>
    <row r="6" spans="1:40" s="15" customFormat="1" x14ac:dyDescent="0.25">
      <c r="A6" s="2">
        <v>46549</v>
      </c>
      <c r="B6">
        <v>7094</v>
      </c>
      <c r="C6">
        <v>7159</v>
      </c>
      <c r="D6">
        <v>7224</v>
      </c>
      <c r="E6">
        <v>7280</v>
      </c>
      <c r="F6">
        <v>7305</v>
      </c>
      <c r="G6">
        <v>7311</v>
      </c>
      <c r="H6">
        <v>7380</v>
      </c>
      <c r="I6">
        <v>7450</v>
      </c>
      <c r="J6">
        <v>7518</v>
      </c>
      <c r="K6">
        <v>7585</v>
      </c>
      <c r="L6">
        <v>7651</v>
      </c>
      <c r="M6">
        <v>7713</v>
      </c>
      <c r="N6">
        <v>7770</v>
      </c>
      <c r="O6">
        <v>7834</v>
      </c>
      <c r="P6">
        <v>7891</v>
      </c>
      <c r="Q6">
        <v>7905</v>
      </c>
      <c r="R6">
        <v>7918</v>
      </c>
      <c r="S6">
        <v>7932</v>
      </c>
      <c r="T6">
        <v>7949</v>
      </c>
      <c r="U6">
        <v>7971</v>
      </c>
      <c r="V6">
        <v>8001</v>
      </c>
      <c r="W6">
        <v>8028</v>
      </c>
      <c r="X6">
        <v>8089</v>
      </c>
      <c r="Y6">
        <v>8132</v>
      </c>
      <c r="Z6">
        <v>8195</v>
      </c>
      <c r="AA6">
        <v>8255</v>
      </c>
      <c r="AB6">
        <v>8302</v>
      </c>
      <c r="AC6">
        <v>8343</v>
      </c>
      <c r="AD6">
        <v>8403</v>
      </c>
      <c r="AE6">
        <v>8466</v>
      </c>
      <c r="AF6">
        <v>8529</v>
      </c>
      <c r="AG6"/>
    </row>
    <row r="7" spans="1:40" x14ac:dyDescent="0.25">
      <c r="A7" s="2" t="s">
        <v>61</v>
      </c>
      <c r="B7">
        <v>52520</v>
      </c>
      <c r="C7">
        <v>52586</v>
      </c>
      <c r="D7">
        <v>52653</v>
      </c>
      <c r="E7">
        <v>52711</v>
      </c>
      <c r="F7">
        <v>52737</v>
      </c>
      <c r="G7">
        <v>52746</v>
      </c>
      <c r="H7">
        <v>52816</v>
      </c>
      <c r="I7">
        <v>52887</v>
      </c>
      <c r="J7">
        <v>52956</v>
      </c>
      <c r="K7">
        <v>53024</v>
      </c>
      <c r="L7">
        <v>53091</v>
      </c>
      <c r="M7">
        <v>53155</v>
      </c>
      <c r="N7">
        <v>53213</v>
      </c>
      <c r="O7">
        <v>53278</v>
      </c>
      <c r="P7">
        <v>53337</v>
      </c>
      <c r="Q7">
        <v>53353</v>
      </c>
      <c r="R7">
        <v>53368</v>
      </c>
      <c r="S7">
        <v>53384</v>
      </c>
      <c r="T7">
        <v>53403</v>
      </c>
      <c r="U7">
        <v>53427</v>
      </c>
      <c r="V7">
        <v>53459</v>
      </c>
      <c r="W7">
        <v>53488</v>
      </c>
      <c r="X7">
        <v>53550</v>
      </c>
      <c r="Y7">
        <v>53595</v>
      </c>
      <c r="Z7">
        <v>53658</v>
      </c>
      <c r="AA7">
        <v>53720</v>
      </c>
      <c r="AB7">
        <v>53769</v>
      </c>
      <c r="AC7">
        <v>53811</v>
      </c>
      <c r="AD7">
        <v>53872</v>
      </c>
      <c r="AE7">
        <v>53936</v>
      </c>
      <c r="AF7">
        <v>54000</v>
      </c>
      <c r="AI7" s="16">
        <f>MAX(C7:AG7)-B7</f>
        <v>1480</v>
      </c>
      <c r="AJ7" s="7"/>
    </row>
    <row r="8" spans="1:40" x14ac:dyDescent="0.25">
      <c r="B8">
        <v>57</v>
      </c>
      <c r="C8">
        <f t="shared" ref="C8:AF8" si="1">C7-B7</f>
        <v>66</v>
      </c>
      <c r="D8">
        <f t="shared" si="1"/>
        <v>67</v>
      </c>
      <c r="E8">
        <f t="shared" si="1"/>
        <v>58</v>
      </c>
      <c r="F8">
        <f t="shared" si="1"/>
        <v>26</v>
      </c>
      <c r="G8">
        <f t="shared" si="1"/>
        <v>9</v>
      </c>
      <c r="H8">
        <f t="shared" si="1"/>
        <v>70</v>
      </c>
      <c r="I8">
        <f t="shared" si="1"/>
        <v>71</v>
      </c>
      <c r="J8">
        <f t="shared" si="1"/>
        <v>69</v>
      </c>
      <c r="K8">
        <f t="shared" si="1"/>
        <v>68</v>
      </c>
      <c r="L8">
        <f t="shared" si="1"/>
        <v>67</v>
      </c>
      <c r="M8">
        <f t="shared" si="1"/>
        <v>64</v>
      </c>
      <c r="N8">
        <f t="shared" si="1"/>
        <v>58</v>
      </c>
      <c r="O8">
        <f t="shared" si="1"/>
        <v>65</v>
      </c>
      <c r="P8">
        <f t="shared" si="1"/>
        <v>59</v>
      </c>
      <c r="Q8">
        <f t="shared" si="1"/>
        <v>16</v>
      </c>
      <c r="R8">
        <f t="shared" si="1"/>
        <v>15</v>
      </c>
      <c r="S8">
        <f t="shared" si="1"/>
        <v>16</v>
      </c>
      <c r="T8">
        <f t="shared" si="1"/>
        <v>19</v>
      </c>
      <c r="U8">
        <f t="shared" si="1"/>
        <v>24</v>
      </c>
      <c r="V8">
        <f t="shared" si="1"/>
        <v>32</v>
      </c>
      <c r="W8">
        <f t="shared" si="1"/>
        <v>29</v>
      </c>
      <c r="X8">
        <f t="shared" si="1"/>
        <v>62</v>
      </c>
      <c r="Y8">
        <f t="shared" si="1"/>
        <v>45</v>
      </c>
      <c r="Z8">
        <f t="shared" si="1"/>
        <v>63</v>
      </c>
      <c r="AA8">
        <f t="shared" si="1"/>
        <v>62</v>
      </c>
      <c r="AB8">
        <f t="shared" si="1"/>
        <v>49</v>
      </c>
      <c r="AC8">
        <f t="shared" si="1"/>
        <v>42</v>
      </c>
      <c r="AD8">
        <f t="shared" si="1"/>
        <v>61</v>
      </c>
      <c r="AE8">
        <f t="shared" si="1"/>
        <v>64</v>
      </c>
      <c r="AF8">
        <f t="shared" si="1"/>
        <v>64</v>
      </c>
      <c r="AI8" s="15">
        <f>SUM(C8:AG8)</f>
        <v>1480</v>
      </c>
    </row>
    <row r="9" spans="1:40" x14ac:dyDescent="0.25">
      <c r="B9" s="26">
        <v>3.6363636363636376E-2</v>
      </c>
      <c r="C9" s="26">
        <f t="shared" ref="C9:AF9" si="2">C8/C4-1</f>
        <v>1.538461538461533E-2</v>
      </c>
      <c r="D9" s="26">
        <f t="shared" si="2"/>
        <v>3.076923076923066E-2</v>
      </c>
      <c r="E9" s="26">
        <f t="shared" si="2"/>
        <v>3.5714285714285809E-2</v>
      </c>
      <c r="F9" s="26">
        <f t="shared" si="2"/>
        <v>4.0000000000000036E-2</v>
      </c>
      <c r="G9" s="26">
        <f t="shared" si="2"/>
        <v>0.5</v>
      </c>
      <c r="H9" s="26">
        <f t="shared" si="2"/>
        <v>1.449275362318847E-2</v>
      </c>
      <c r="I9" s="26">
        <f t="shared" si="2"/>
        <v>1.4285714285714235E-2</v>
      </c>
      <c r="J9" s="26">
        <f t="shared" si="2"/>
        <v>1.4705882352941124E-2</v>
      </c>
      <c r="K9" s="26">
        <f t="shared" si="2"/>
        <v>1.4925373134328401E-2</v>
      </c>
      <c r="L9" s="26">
        <f t="shared" si="2"/>
        <v>1.5151515151515138E-2</v>
      </c>
      <c r="M9" s="26">
        <f t="shared" si="2"/>
        <v>3.2258064516129004E-2</v>
      </c>
      <c r="N9" s="26">
        <f t="shared" si="2"/>
        <v>1.7543859649122862E-2</v>
      </c>
      <c r="O9" s="26">
        <f t="shared" si="2"/>
        <v>1.5625E-2</v>
      </c>
      <c r="P9" s="26">
        <f t="shared" si="2"/>
        <v>3.5087719298245723E-2</v>
      </c>
      <c r="Q9" s="26">
        <f t="shared" si="2"/>
        <v>0.14285714285714279</v>
      </c>
      <c r="R9" s="26">
        <f t="shared" si="2"/>
        <v>0.15384615384615374</v>
      </c>
      <c r="S9" s="26">
        <f t="shared" si="2"/>
        <v>0.14285714285714279</v>
      </c>
      <c r="T9" s="26">
        <f t="shared" si="2"/>
        <v>0.11764705882352944</v>
      </c>
      <c r="U9" s="26">
        <f t="shared" si="2"/>
        <v>9.0909090909090828E-2</v>
      </c>
      <c r="V9" s="26">
        <f t="shared" si="2"/>
        <v>6.6666666666666652E-2</v>
      </c>
      <c r="W9" s="26">
        <f t="shared" si="2"/>
        <v>7.4074074074074181E-2</v>
      </c>
      <c r="X9" s="26">
        <f t="shared" si="2"/>
        <v>1.6393442622950838E-2</v>
      </c>
      <c r="Y9" s="26">
        <f t="shared" si="2"/>
        <v>4.6511627906976827E-2</v>
      </c>
      <c r="Z9" s="26">
        <f t="shared" si="2"/>
        <v>0</v>
      </c>
      <c r="AA9" s="26">
        <f t="shared" si="2"/>
        <v>3.3333333333333437E-2</v>
      </c>
      <c r="AB9" s="26">
        <f t="shared" si="2"/>
        <v>4.2553191489361764E-2</v>
      </c>
      <c r="AC9" s="26">
        <f t="shared" si="2"/>
        <v>2.4390243902439046E-2</v>
      </c>
      <c r="AD9" s="26">
        <f t="shared" si="2"/>
        <v>1.6666666666666607E-2</v>
      </c>
      <c r="AE9" s="26">
        <f t="shared" si="2"/>
        <v>1.5873015873015817E-2</v>
      </c>
      <c r="AF9" s="26">
        <f t="shared" si="2"/>
        <v>1.5873015873015817E-2</v>
      </c>
      <c r="AG9" s="26"/>
      <c r="AI9" s="26">
        <f>AI8/AI4-1</f>
        <v>3.1358885017421567E-2</v>
      </c>
    </row>
  </sheetData>
  <phoneticPr fontId="1" type="noConversion"/>
  <conditionalFormatting sqref="B4:Q4 T4:AG4">
    <cfRule type="cellIs" dxfId="3089" priority="1" stopIfTrue="1" operator="greaterThan">
      <formula>70</formula>
    </cfRule>
    <cfRule type="cellIs" dxfId="3088" priority="2" stopIfTrue="1" operator="between">
      <formula>60</formula>
      <formula>70</formula>
    </cfRule>
    <cfRule type="cellIs" dxfId="3087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9.4420000000000002</v>
      </c>
      <c r="C3" s="11">
        <v>8.8149999999999995</v>
      </c>
      <c r="D3" s="11">
        <v>12.731</v>
      </c>
      <c r="E3" s="11">
        <v>10.079000000000001</v>
      </c>
      <c r="F3" s="11">
        <v>11.406000000000001</v>
      </c>
      <c r="G3" s="11">
        <v>3.4279999999999999</v>
      </c>
      <c r="H3" s="11">
        <v>9.4960000000000004</v>
      </c>
      <c r="I3" s="11">
        <v>9.6050000000000004</v>
      </c>
      <c r="J3" s="11">
        <v>10.833</v>
      </c>
      <c r="K3" s="11">
        <v>7.46</v>
      </c>
      <c r="L3" s="11">
        <v>10.978999999999999</v>
      </c>
      <c r="M3" s="11">
        <v>9.2460000000000004</v>
      </c>
      <c r="N3" s="11">
        <v>9.625</v>
      </c>
      <c r="O3" s="11">
        <v>3.9409999999999998</v>
      </c>
      <c r="P3" s="11">
        <v>8.5790000000000006</v>
      </c>
      <c r="Q3" s="11">
        <v>10.401999999999999</v>
      </c>
      <c r="R3" s="11">
        <v>9.5609999999999999</v>
      </c>
      <c r="S3" s="11">
        <v>1.5409999999999999</v>
      </c>
      <c r="T3" s="11">
        <v>10.244999999999999</v>
      </c>
      <c r="U3" s="11">
        <v>8.0229999999999997</v>
      </c>
      <c r="V3" s="11">
        <v>11.584</v>
      </c>
      <c r="W3" s="11">
        <v>8.8469999999999995</v>
      </c>
      <c r="X3" s="11">
        <v>9.2050000000000001</v>
      </c>
      <c r="Y3" s="11">
        <v>4.9329999999999998</v>
      </c>
      <c r="Z3" s="11">
        <v>9.6430000000000007</v>
      </c>
      <c r="AA3" s="11">
        <v>0.64700000000000002</v>
      </c>
      <c r="AB3" s="11">
        <v>4.3890000000000002</v>
      </c>
      <c r="AC3" s="11">
        <v>10.125999999999999</v>
      </c>
      <c r="AD3" s="11">
        <v>9.0809999999999995</v>
      </c>
      <c r="AE3" s="11">
        <v>9.7520000000000007</v>
      </c>
      <c r="AF3" s="11">
        <v>8.1769999999999996</v>
      </c>
      <c r="AG3" s="11">
        <v>2.3849999999999998</v>
      </c>
      <c r="AH3" s="11"/>
      <c r="AI3" s="11"/>
      <c r="AM3" s="5"/>
    </row>
    <row r="4" spans="1:40" s="4" customFormat="1" x14ac:dyDescent="0.25">
      <c r="A4" s="3" t="s">
        <v>7</v>
      </c>
      <c r="B4" s="22">
        <v>63</v>
      </c>
      <c r="C4" s="22">
        <v>22</v>
      </c>
      <c r="D4" s="22">
        <v>20</v>
      </c>
      <c r="E4" s="22">
        <v>65</v>
      </c>
      <c r="F4" s="22">
        <v>49</v>
      </c>
      <c r="G4" s="22">
        <v>9</v>
      </c>
      <c r="H4" s="22">
        <v>59</v>
      </c>
      <c r="I4" s="22">
        <v>22</v>
      </c>
      <c r="J4" s="22">
        <v>35</v>
      </c>
      <c r="K4" s="22">
        <v>17</v>
      </c>
      <c r="L4" s="22">
        <v>28</v>
      </c>
      <c r="M4" s="22">
        <v>18</v>
      </c>
      <c r="N4" s="22">
        <v>56</v>
      </c>
      <c r="O4" s="22">
        <v>12</v>
      </c>
      <c r="P4" s="22">
        <v>18</v>
      </c>
      <c r="Q4" s="22">
        <v>38</v>
      </c>
      <c r="R4" s="22">
        <v>48</v>
      </c>
      <c r="S4" s="11">
        <v>6</v>
      </c>
      <c r="T4" s="22">
        <v>14</v>
      </c>
      <c r="U4" s="22">
        <v>18</v>
      </c>
      <c r="V4" s="22">
        <v>40</v>
      </c>
      <c r="W4" s="22">
        <v>17</v>
      </c>
      <c r="X4" s="22">
        <v>52</v>
      </c>
      <c r="Y4" s="22">
        <v>7</v>
      </c>
      <c r="Z4" s="22">
        <v>33</v>
      </c>
      <c r="AA4" s="22">
        <v>1</v>
      </c>
      <c r="AB4" s="22">
        <v>7</v>
      </c>
      <c r="AC4" s="22">
        <v>35</v>
      </c>
      <c r="AD4" s="22">
        <v>49</v>
      </c>
      <c r="AE4" s="22">
        <v>35</v>
      </c>
      <c r="AF4" s="22">
        <v>25</v>
      </c>
      <c r="AG4" s="22">
        <v>7</v>
      </c>
      <c r="AI4" s="15">
        <f>SUM(C4:AG4)</f>
        <v>862</v>
      </c>
      <c r="AJ4" s="6">
        <f>AVERAGE(C4:AG4)</f>
        <v>27.806451612903224</v>
      </c>
      <c r="AK4" s="17"/>
    </row>
    <row r="5" spans="1:40" x14ac:dyDescent="0.25">
      <c r="A5" s="2" t="s">
        <v>12</v>
      </c>
      <c r="B5" s="16">
        <v>55078</v>
      </c>
      <c r="C5" s="16">
        <f t="shared" ref="C5:AG5" si="0">$A6+C6</f>
        <v>55100</v>
      </c>
      <c r="D5" s="16">
        <f t="shared" si="0"/>
        <v>55120</v>
      </c>
      <c r="E5" s="16">
        <f t="shared" si="0"/>
        <v>55185</v>
      </c>
      <c r="F5" s="16">
        <f t="shared" si="0"/>
        <v>55234</v>
      </c>
      <c r="G5" s="16">
        <f t="shared" si="0"/>
        <v>55243</v>
      </c>
      <c r="H5" s="16">
        <f t="shared" si="0"/>
        <v>55302</v>
      </c>
      <c r="I5" s="16">
        <f t="shared" si="0"/>
        <v>55324</v>
      </c>
      <c r="J5" s="16">
        <f t="shared" si="0"/>
        <v>55359</v>
      </c>
      <c r="K5" s="16">
        <f t="shared" si="0"/>
        <v>55376</v>
      </c>
      <c r="L5" s="16">
        <f t="shared" si="0"/>
        <v>55404</v>
      </c>
      <c r="M5" s="16">
        <f t="shared" si="0"/>
        <v>55422</v>
      </c>
      <c r="N5" s="16">
        <f t="shared" si="0"/>
        <v>55478</v>
      </c>
      <c r="O5" s="16">
        <f t="shared" si="0"/>
        <v>55490</v>
      </c>
      <c r="P5" s="16">
        <f t="shared" si="0"/>
        <v>55508</v>
      </c>
      <c r="Q5" s="16">
        <f t="shared" si="0"/>
        <v>55546</v>
      </c>
      <c r="R5" s="16">
        <f t="shared" si="0"/>
        <v>55594</v>
      </c>
      <c r="S5" s="16">
        <f t="shared" si="0"/>
        <v>55600</v>
      </c>
      <c r="T5" s="16">
        <f t="shared" si="0"/>
        <v>55614</v>
      </c>
      <c r="U5" s="16">
        <f t="shared" si="0"/>
        <v>55632</v>
      </c>
      <c r="V5" s="16">
        <f t="shared" si="0"/>
        <v>55672</v>
      </c>
      <c r="W5" s="16">
        <f t="shared" si="0"/>
        <v>55689</v>
      </c>
      <c r="X5" s="16">
        <f t="shared" si="0"/>
        <v>55741</v>
      </c>
      <c r="Y5" s="16">
        <f t="shared" si="0"/>
        <v>55748</v>
      </c>
      <c r="Z5" s="16">
        <f t="shared" si="0"/>
        <v>55781</v>
      </c>
      <c r="AA5" s="16">
        <f t="shared" si="0"/>
        <v>55782</v>
      </c>
      <c r="AB5" s="16">
        <f t="shared" si="0"/>
        <v>55789</v>
      </c>
      <c r="AC5" s="16">
        <f t="shared" si="0"/>
        <v>55824</v>
      </c>
      <c r="AD5" s="16">
        <f t="shared" si="0"/>
        <v>55873</v>
      </c>
      <c r="AE5" s="16">
        <f t="shared" si="0"/>
        <v>55908</v>
      </c>
      <c r="AF5" s="16">
        <f t="shared" si="0"/>
        <v>55933</v>
      </c>
      <c r="AG5" s="16">
        <f t="shared" si="0"/>
        <v>55940</v>
      </c>
      <c r="AI5" s="16">
        <f>MAX(C5:AG5)-B5</f>
        <v>862</v>
      </c>
    </row>
    <row r="6" spans="1:40" s="15" customFormat="1" x14ac:dyDescent="0.25">
      <c r="A6" s="2">
        <v>46549</v>
      </c>
      <c r="B6">
        <v>8529</v>
      </c>
      <c r="C6">
        <v>8551</v>
      </c>
      <c r="D6">
        <v>8571</v>
      </c>
      <c r="E6">
        <v>8636</v>
      </c>
      <c r="F6">
        <v>8685</v>
      </c>
      <c r="G6">
        <v>8694</v>
      </c>
      <c r="H6">
        <v>8753</v>
      </c>
      <c r="I6">
        <v>8775</v>
      </c>
      <c r="J6">
        <v>8810</v>
      </c>
      <c r="K6">
        <v>8827</v>
      </c>
      <c r="L6">
        <v>8855</v>
      </c>
      <c r="M6">
        <v>8873</v>
      </c>
      <c r="N6">
        <v>8929</v>
      </c>
      <c r="O6">
        <v>8941</v>
      </c>
      <c r="P6">
        <v>8959</v>
      </c>
      <c r="Q6">
        <v>8997</v>
      </c>
      <c r="R6">
        <v>9045</v>
      </c>
      <c r="S6">
        <v>9051</v>
      </c>
      <c r="T6">
        <v>9065</v>
      </c>
      <c r="U6">
        <v>9083</v>
      </c>
      <c r="V6">
        <v>9123</v>
      </c>
      <c r="W6">
        <v>9140</v>
      </c>
      <c r="X6">
        <v>9192</v>
      </c>
      <c r="Y6">
        <v>9199</v>
      </c>
      <c r="Z6">
        <v>9232</v>
      </c>
      <c r="AA6">
        <v>9233</v>
      </c>
      <c r="AB6">
        <v>9240</v>
      </c>
      <c r="AC6">
        <v>9275</v>
      </c>
      <c r="AD6">
        <v>9324</v>
      </c>
      <c r="AE6">
        <v>9359</v>
      </c>
      <c r="AF6">
        <v>9384</v>
      </c>
      <c r="AG6">
        <v>9391</v>
      </c>
    </row>
    <row r="7" spans="1:40" x14ac:dyDescent="0.25">
      <c r="A7" s="2" t="s">
        <v>61</v>
      </c>
      <c r="B7">
        <v>54000</v>
      </c>
      <c r="C7">
        <v>54024</v>
      </c>
      <c r="D7">
        <v>54046</v>
      </c>
      <c r="E7">
        <v>54112</v>
      </c>
      <c r="F7">
        <v>54162</v>
      </c>
      <c r="G7">
        <v>54173</v>
      </c>
      <c r="H7">
        <v>54233</v>
      </c>
      <c r="I7">
        <v>54257</v>
      </c>
      <c r="J7">
        <v>54293</v>
      </c>
      <c r="K7">
        <v>54312</v>
      </c>
      <c r="L7">
        <v>54341</v>
      </c>
      <c r="M7">
        <v>54362</v>
      </c>
      <c r="N7">
        <v>54419</v>
      </c>
      <c r="O7">
        <v>54433</v>
      </c>
      <c r="P7">
        <v>54452</v>
      </c>
      <c r="Q7">
        <v>54491</v>
      </c>
      <c r="R7">
        <v>54541</v>
      </c>
      <c r="S7">
        <v>54548</v>
      </c>
      <c r="T7">
        <v>54564</v>
      </c>
      <c r="U7">
        <v>54583</v>
      </c>
      <c r="V7">
        <v>54625</v>
      </c>
      <c r="W7">
        <v>54643</v>
      </c>
      <c r="X7">
        <v>54696</v>
      </c>
      <c r="Y7">
        <v>54705</v>
      </c>
      <c r="Z7">
        <v>54740</v>
      </c>
      <c r="AA7">
        <v>54742</v>
      </c>
      <c r="AB7">
        <v>54751</v>
      </c>
      <c r="AC7">
        <v>54787</v>
      </c>
      <c r="AD7">
        <v>54837</v>
      </c>
      <c r="AE7">
        <v>54873</v>
      </c>
      <c r="AF7">
        <v>54900</v>
      </c>
      <c r="AG7">
        <v>54908</v>
      </c>
      <c r="AI7" s="16">
        <f>MAX(C7:AG7)-B7</f>
        <v>908</v>
      </c>
      <c r="AJ7" s="7"/>
    </row>
    <row r="8" spans="1:40" x14ac:dyDescent="0.25">
      <c r="B8">
        <v>64</v>
      </c>
      <c r="C8">
        <f t="shared" ref="C8:AG8" si="1">C7-B7</f>
        <v>24</v>
      </c>
      <c r="D8">
        <f t="shared" si="1"/>
        <v>22</v>
      </c>
      <c r="E8">
        <f t="shared" si="1"/>
        <v>66</v>
      </c>
      <c r="F8">
        <f t="shared" si="1"/>
        <v>50</v>
      </c>
      <c r="G8">
        <f t="shared" si="1"/>
        <v>11</v>
      </c>
      <c r="H8">
        <f t="shared" si="1"/>
        <v>60</v>
      </c>
      <c r="I8">
        <f t="shared" si="1"/>
        <v>24</v>
      </c>
      <c r="J8">
        <f t="shared" si="1"/>
        <v>36</v>
      </c>
      <c r="K8">
        <f t="shared" si="1"/>
        <v>19</v>
      </c>
      <c r="L8">
        <f t="shared" si="1"/>
        <v>29</v>
      </c>
      <c r="M8">
        <f t="shared" si="1"/>
        <v>21</v>
      </c>
      <c r="N8">
        <f t="shared" si="1"/>
        <v>57</v>
      </c>
      <c r="O8">
        <f t="shared" si="1"/>
        <v>14</v>
      </c>
      <c r="P8">
        <f t="shared" si="1"/>
        <v>19</v>
      </c>
      <c r="Q8">
        <f t="shared" si="1"/>
        <v>39</v>
      </c>
      <c r="R8">
        <f t="shared" si="1"/>
        <v>50</v>
      </c>
      <c r="S8">
        <f t="shared" si="1"/>
        <v>7</v>
      </c>
      <c r="T8">
        <f t="shared" si="1"/>
        <v>16</v>
      </c>
      <c r="U8">
        <f t="shared" si="1"/>
        <v>19</v>
      </c>
      <c r="V8">
        <f t="shared" si="1"/>
        <v>42</v>
      </c>
      <c r="W8">
        <f t="shared" si="1"/>
        <v>18</v>
      </c>
      <c r="X8">
        <f t="shared" si="1"/>
        <v>53</v>
      </c>
      <c r="Y8">
        <f t="shared" si="1"/>
        <v>9</v>
      </c>
      <c r="Z8">
        <f t="shared" si="1"/>
        <v>35</v>
      </c>
      <c r="AA8">
        <f t="shared" si="1"/>
        <v>2</v>
      </c>
      <c r="AB8">
        <f t="shared" si="1"/>
        <v>9</v>
      </c>
      <c r="AC8">
        <f t="shared" si="1"/>
        <v>36</v>
      </c>
      <c r="AD8">
        <f t="shared" si="1"/>
        <v>50</v>
      </c>
      <c r="AE8">
        <f t="shared" si="1"/>
        <v>36</v>
      </c>
      <c r="AF8">
        <f t="shared" si="1"/>
        <v>27</v>
      </c>
      <c r="AG8">
        <f t="shared" si="1"/>
        <v>8</v>
      </c>
      <c r="AI8" s="15">
        <f>SUM(C8:AG8)</f>
        <v>908</v>
      </c>
    </row>
    <row r="9" spans="1:40" x14ac:dyDescent="0.25">
      <c r="B9" s="26">
        <v>1.5873015873015817E-2</v>
      </c>
      <c r="C9" s="26">
        <f t="shared" ref="C9:AG9" si="2">C8/C4-1</f>
        <v>9.0909090909090828E-2</v>
      </c>
      <c r="D9" s="26">
        <f t="shared" si="2"/>
        <v>0.10000000000000009</v>
      </c>
      <c r="E9" s="26">
        <f t="shared" si="2"/>
        <v>1.538461538461533E-2</v>
      </c>
      <c r="F9" s="26">
        <f t="shared" si="2"/>
        <v>2.0408163265306145E-2</v>
      </c>
      <c r="G9" s="26">
        <f t="shared" si="2"/>
        <v>0.22222222222222232</v>
      </c>
      <c r="H9" s="26">
        <f t="shared" si="2"/>
        <v>1.6949152542372836E-2</v>
      </c>
      <c r="I9" s="26">
        <f t="shared" si="2"/>
        <v>9.0909090909090828E-2</v>
      </c>
      <c r="J9" s="26">
        <f t="shared" si="2"/>
        <v>2.857142857142847E-2</v>
      </c>
      <c r="K9" s="26">
        <f t="shared" si="2"/>
        <v>0.11764705882352944</v>
      </c>
      <c r="L9" s="26">
        <f t="shared" si="2"/>
        <v>3.5714285714285809E-2</v>
      </c>
      <c r="M9" s="26">
        <f t="shared" si="2"/>
        <v>0.16666666666666674</v>
      </c>
      <c r="N9" s="26">
        <f t="shared" si="2"/>
        <v>1.7857142857142794E-2</v>
      </c>
      <c r="O9" s="26">
        <f t="shared" si="2"/>
        <v>0.16666666666666674</v>
      </c>
      <c r="P9" s="26">
        <f t="shared" si="2"/>
        <v>5.555555555555558E-2</v>
      </c>
      <c r="Q9" s="26">
        <f t="shared" si="2"/>
        <v>2.6315789473684292E-2</v>
      </c>
      <c r="R9" s="26">
        <f t="shared" si="2"/>
        <v>4.1666666666666741E-2</v>
      </c>
      <c r="S9" s="26">
        <f t="shared" si="2"/>
        <v>0.16666666666666674</v>
      </c>
      <c r="T9" s="26">
        <f t="shared" si="2"/>
        <v>0.14285714285714279</v>
      </c>
      <c r="U9" s="26">
        <f t="shared" si="2"/>
        <v>5.555555555555558E-2</v>
      </c>
      <c r="V9" s="26">
        <f t="shared" si="2"/>
        <v>5.0000000000000044E-2</v>
      </c>
      <c r="W9" s="26">
        <f t="shared" si="2"/>
        <v>5.8823529411764719E-2</v>
      </c>
      <c r="X9" s="26">
        <f t="shared" si="2"/>
        <v>1.9230769230769162E-2</v>
      </c>
      <c r="Y9" s="26">
        <f t="shared" si="2"/>
        <v>0.28571428571428581</v>
      </c>
      <c r="Z9" s="26">
        <f t="shared" si="2"/>
        <v>6.0606060606060552E-2</v>
      </c>
      <c r="AA9" s="26">
        <f t="shared" si="2"/>
        <v>1</v>
      </c>
      <c r="AB9" s="26">
        <f t="shared" si="2"/>
        <v>0.28571428571428581</v>
      </c>
      <c r="AC9" s="26">
        <f t="shared" si="2"/>
        <v>2.857142857142847E-2</v>
      </c>
      <c r="AD9" s="26">
        <f t="shared" si="2"/>
        <v>2.0408163265306145E-2</v>
      </c>
      <c r="AE9" s="26">
        <f t="shared" si="2"/>
        <v>2.857142857142847E-2</v>
      </c>
      <c r="AF9" s="26">
        <f t="shared" si="2"/>
        <v>8.0000000000000071E-2</v>
      </c>
      <c r="AG9" s="26">
        <f t="shared" si="2"/>
        <v>0.14285714285714279</v>
      </c>
      <c r="AI9" s="26">
        <f>AI8/AI4-1</f>
        <v>5.3364269141531251E-2</v>
      </c>
    </row>
  </sheetData>
  <phoneticPr fontId="1" type="noConversion"/>
  <conditionalFormatting sqref="B4:R4 T4:AG4">
    <cfRule type="cellIs" dxfId="3086" priority="1" stopIfTrue="1" operator="greaterThan">
      <formula>70</formula>
    </cfRule>
    <cfRule type="cellIs" dxfId="3085" priority="2" stopIfTrue="1" operator="between">
      <formula>60</formula>
      <formula>70</formula>
    </cfRule>
    <cfRule type="cellIs" dxfId="3084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9.5449999999999999</v>
      </c>
      <c r="C3" s="11">
        <v>1.194</v>
      </c>
      <c r="D3" s="11">
        <v>3.0489999999999999</v>
      </c>
      <c r="E3" s="11">
        <v>7.8860000000000001</v>
      </c>
      <c r="F3" s="11">
        <v>2.76</v>
      </c>
      <c r="G3" s="11">
        <v>10</v>
      </c>
      <c r="H3" s="11">
        <v>1.139</v>
      </c>
      <c r="I3" s="11">
        <v>2.891</v>
      </c>
      <c r="J3" s="11">
        <v>2.9209999999999998</v>
      </c>
      <c r="K3" s="11">
        <v>7.3230000000000004</v>
      </c>
      <c r="L3" s="11">
        <v>8.2490000000000006</v>
      </c>
      <c r="M3" s="11">
        <v>2.8119999999999998</v>
      </c>
      <c r="N3" s="11">
        <v>0</v>
      </c>
      <c r="O3" s="11">
        <v>2.5289999999999999</v>
      </c>
      <c r="P3" s="11">
        <v>3.3879999999999999</v>
      </c>
      <c r="Q3" s="11"/>
      <c r="R3" s="11">
        <v>6.3259999999999996</v>
      </c>
      <c r="S3" s="11">
        <v>10</v>
      </c>
      <c r="T3" s="11">
        <v>9.8879999999999999</v>
      </c>
      <c r="U3" s="11">
        <v>9.9890000000000008</v>
      </c>
      <c r="V3" s="11">
        <v>10</v>
      </c>
      <c r="W3" s="11">
        <v>3.7280000000000002</v>
      </c>
      <c r="X3" s="11">
        <v>3.9060000000000001</v>
      </c>
      <c r="Y3" s="11">
        <v>4.2030000000000003</v>
      </c>
      <c r="Z3" s="11">
        <v>4.8929999999999998</v>
      </c>
      <c r="AA3" s="11">
        <v>9.923</v>
      </c>
      <c r="AB3" s="11">
        <v>9.7539999999999996</v>
      </c>
      <c r="AC3" s="11">
        <v>10</v>
      </c>
      <c r="AD3" s="11">
        <v>9.9550000000000001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4">
        <v>35.299999999999997</v>
      </c>
      <c r="C4" s="4">
        <v>4.5</v>
      </c>
      <c r="D4" s="4">
        <v>7.5</v>
      </c>
      <c r="E4" s="4">
        <v>20.5</v>
      </c>
      <c r="F4" s="4">
        <v>7.5</v>
      </c>
      <c r="G4" s="4">
        <v>32.200000000000003</v>
      </c>
      <c r="H4" s="4">
        <v>4.2</v>
      </c>
      <c r="I4" s="4">
        <v>4</v>
      </c>
      <c r="J4" s="4">
        <v>7.5</v>
      </c>
      <c r="K4" s="4">
        <v>22.9</v>
      </c>
      <c r="L4" s="4">
        <v>40.9</v>
      </c>
      <c r="M4" s="4">
        <v>10.199999999999999</v>
      </c>
      <c r="N4" s="4">
        <v>0</v>
      </c>
      <c r="O4" s="4">
        <v>7.3</v>
      </c>
      <c r="P4" s="4">
        <v>15.1</v>
      </c>
      <c r="Q4" s="15">
        <f>Q5-P5</f>
        <v>9.3999999999999773</v>
      </c>
      <c r="R4" s="4">
        <v>29.6</v>
      </c>
      <c r="S4" s="4">
        <v>49.3</v>
      </c>
      <c r="T4" s="4">
        <v>57.5</v>
      </c>
      <c r="U4" s="4">
        <v>59.1</v>
      </c>
      <c r="V4" s="4">
        <v>30.5</v>
      </c>
      <c r="W4" s="4">
        <v>16.899999999999999</v>
      </c>
      <c r="X4" s="4">
        <v>18.899999999999999</v>
      </c>
      <c r="Y4" s="4">
        <v>18.899999999999999</v>
      </c>
      <c r="Z4" s="4">
        <v>18.5</v>
      </c>
      <c r="AA4" s="4">
        <v>55.1</v>
      </c>
      <c r="AB4" s="4">
        <v>58.7</v>
      </c>
      <c r="AC4" s="4">
        <v>48.3</v>
      </c>
      <c r="AD4" s="4">
        <v>55</v>
      </c>
      <c r="AI4" s="4">
        <f>SUM(C4:AG4)</f>
        <v>709.99999999999989</v>
      </c>
      <c r="AJ4" s="6">
        <f>AVERAGE(C4:AG4)</f>
        <v>25.357142857142854</v>
      </c>
      <c r="AK4" s="17"/>
    </row>
    <row r="5" spans="1:40" x14ac:dyDescent="0.25">
      <c r="A5" s="2" t="s">
        <v>12</v>
      </c>
      <c r="B5" s="16">
        <v>807</v>
      </c>
      <c r="C5">
        <v>812</v>
      </c>
      <c r="D5">
        <v>819</v>
      </c>
      <c r="E5">
        <v>840</v>
      </c>
      <c r="F5" s="16">
        <v>847</v>
      </c>
      <c r="G5" s="16">
        <v>880</v>
      </c>
      <c r="H5" s="16">
        <v>884</v>
      </c>
      <c r="I5" s="16">
        <v>888</v>
      </c>
      <c r="J5" s="16">
        <v>895</v>
      </c>
      <c r="K5" s="16">
        <v>918</v>
      </c>
      <c r="L5" s="16">
        <v>959</v>
      </c>
      <c r="M5" s="16">
        <v>970</v>
      </c>
      <c r="N5" s="16">
        <v>0</v>
      </c>
      <c r="O5" s="16">
        <v>978</v>
      </c>
      <c r="P5" s="16">
        <v>993</v>
      </c>
      <c r="Q5" s="16">
        <f>R5-R4</f>
        <v>1002.4</v>
      </c>
      <c r="R5" s="16">
        <v>1032</v>
      </c>
      <c r="S5" s="16">
        <v>1081</v>
      </c>
      <c r="T5" s="16">
        <v>1139</v>
      </c>
      <c r="U5" s="16">
        <v>1198</v>
      </c>
      <c r="V5" s="16">
        <v>1229</v>
      </c>
      <c r="W5" s="16">
        <v>1246</v>
      </c>
      <c r="X5" s="16">
        <v>1265</v>
      </c>
      <c r="Y5" s="16">
        <v>1284</v>
      </c>
      <c r="Z5" s="16">
        <v>1302</v>
      </c>
      <c r="AA5" s="16">
        <v>1357</v>
      </c>
      <c r="AB5" s="16">
        <v>1416</v>
      </c>
      <c r="AC5" s="16">
        <v>1464</v>
      </c>
      <c r="AD5" s="16">
        <v>1519</v>
      </c>
      <c r="AE5" s="16"/>
      <c r="AF5" s="16"/>
      <c r="AG5" s="16"/>
      <c r="AI5">
        <f>MAX(C5:AG5)-B5</f>
        <v>712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32" priority="1" stopIfTrue="1" operator="greaterThan">
      <formula>17</formula>
    </cfRule>
    <cfRule type="cellIs" dxfId="3331" priority="2" stopIfTrue="1" operator="between">
      <formula>10</formula>
      <formula>15</formula>
    </cfRule>
    <cfRule type="cellIs" dxfId="3330" priority="3" stopIfTrue="1" operator="between">
      <formula>15</formula>
      <formula>17</formula>
    </cfRule>
  </conditionalFormatting>
  <conditionalFormatting sqref="B4:AG4">
    <cfRule type="cellIs" dxfId="3329" priority="4" stopIfTrue="1" operator="greaterThan">
      <formula>50</formula>
    </cfRule>
    <cfRule type="cellIs" dxfId="3328" priority="5" stopIfTrue="1" operator="between">
      <formula>25</formula>
      <formula>35</formula>
    </cfRule>
    <cfRule type="cellIs" dxfId="3327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2.3849999999999998</v>
      </c>
      <c r="C3" s="11">
        <v>10.42</v>
      </c>
      <c r="D3" s="11">
        <v>7.9580000000000002</v>
      </c>
      <c r="E3" s="11">
        <v>8.7379999999999995</v>
      </c>
      <c r="F3" s="11">
        <v>9.2219999999999995</v>
      </c>
      <c r="G3" s="11">
        <v>2.5880000000000001</v>
      </c>
      <c r="H3" s="11">
        <v>5.2</v>
      </c>
      <c r="I3" s="11">
        <v>6.6680000000000001</v>
      </c>
      <c r="J3" s="11">
        <v>2.6949999999999998</v>
      </c>
      <c r="K3" s="11">
        <v>5.8120000000000003</v>
      </c>
      <c r="L3" s="11">
        <v>2.0449999999999999</v>
      </c>
      <c r="M3" s="11">
        <v>3.5449999999999999</v>
      </c>
      <c r="N3" s="11">
        <v>8.9749999999999996</v>
      </c>
      <c r="O3" s="11">
        <v>5.0019999999999998</v>
      </c>
      <c r="P3" s="11">
        <v>1.0760000000000001</v>
      </c>
      <c r="Q3" s="11">
        <v>10.417</v>
      </c>
      <c r="R3" s="11">
        <v>6.2759999999999998</v>
      </c>
      <c r="S3" s="11">
        <v>9.4499999999999993</v>
      </c>
      <c r="T3" s="11">
        <v>7.476</v>
      </c>
      <c r="U3" s="11">
        <v>7.8380000000000001</v>
      </c>
      <c r="V3" s="11">
        <v>6.5570000000000004</v>
      </c>
      <c r="W3" s="11">
        <v>2.6850000000000001</v>
      </c>
      <c r="X3" s="11">
        <v>7.0389999999999997</v>
      </c>
      <c r="Y3" s="11">
        <v>1.9770000000000001</v>
      </c>
      <c r="Z3" s="11">
        <v>6.37</v>
      </c>
      <c r="AA3" s="11">
        <v>0.49099999999999999</v>
      </c>
      <c r="AB3" s="11">
        <v>1.3049999999999999</v>
      </c>
      <c r="AC3" s="11">
        <v>7.4340000000000002</v>
      </c>
      <c r="AD3" s="11">
        <v>6.4669999999999996</v>
      </c>
      <c r="AE3" s="11">
        <v>5.27</v>
      </c>
      <c r="AF3" s="11">
        <v>5.9829999999999997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</v>
      </c>
      <c r="C4" s="22">
        <v>29</v>
      </c>
      <c r="D4" s="22">
        <v>26</v>
      </c>
      <c r="E4" s="22">
        <v>38</v>
      </c>
      <c r="F4" s="22">
        <v>37</v>
      </c>
      <c r="G4" s="22">
        <v>4</v>
      </c>
      <c r="H4" s="22">
        <v>5</v>
      </c>
      <c r="I4" s="22">
        <v>9</v>
      </c>
      <c r="J4" s="22">
        <v>7</v>
      </c>
      <c r="K4" s="22">
        <v>10</v>
      </c>
      <c r="L4" s="22">
        <v>4</v>
      </c>
      <c r="M4" s="22">
        <v>4</v>
      </c>
      <c r="N4" s="22">
        <v>33</v>
      </c>
      <c r="O4" s="22">
        <v>13</v>
      </c>
      <c r="P4" s="22">
        <v>3</v>
      </c>
      <c r="Q4" s="22">
        <v>22</v>
      </c>
      <c r="R4" s="22">
        <v>14</v>
      </c>
      <c r="S4" s="11">
        <v>18</v>
      </c>
      <c r="T4" s="22">
        <v>12</v>
      </c>
      <c r="U4" s="22">
        <v>20</v>
      </c>
      <c r="V4" s="22">
        <v>25</v>
      </c>
      <c r="W4" s="22">
        <v>6</v>
      </c>
      <c r="X4" s="22">
        <v>16</v>
      </c>
      <c r="Y4" s="22">
        <v>5</v>
      </c>
      <c r="Z4" s="22">
        <v>13</v>
      </c>
      <c r="AA4" s="22">
        <v>0</v>
      </c>
      <c r="AB4" s="22">
        <v>3</v>
      </c>
      <c r="AC4" s="22">
        <v>20</v>
      </c>
      <c r="AD4" s="22">
        <v>14</v>
      </c>
      <c r="AE4" s="22">
        <v>15</v>
      </c>
      <c r="AF4" s="22">
        <v>13</v>
      </c>
      <c r="AG4" s="22"/>
      <c r="AI4" s="15">
        <f>SUM(C4:AG4)</f>
        <v>438</v>
      </c>
      <c r="AJ4" s="6">
        <f>AVERAGE(C4:AG4)</f>
        <v>14.6</v>
      </c>
      <c r="AK4" s="17"/>
    </row>
    <row r="5" spans="1:40" x14ac:dyDescent="0.25">
      <c r="A5" s="2" t="s">
        <v>12</v>
      </c>
      <c r="B5" s="16">
        <v>55940</v>
      </c>
      <c r="C5" s="16">
        <f t="shared" ref="C5:AF5" si="0">$A6+C6</f>
        <v>55969</v>
      </c>
      <c r="D5" s="16">
        <f t="shared" si="0"/>
        <v>55995</v>
      </c>
      <c r="E5" s="16">
        <f t="shared" si="0"/>
        <v>56033</v>
      </c>
      <c r="F5" s="16">
        <f t="shared" si="0"/>
        <v>56070</v>
      </c>
      <c r="G5" s="16">
        <f t="shared" si="0"/>
        <v>56074</v>
      </c>
      <c r="H5" s="16">
        <f t="shared" si="0"/>
        <v>56079</v>
      </c>
      <c r="I5" s="16">
        <f t="shared" si="0"/>
        <v>56088</v>
      </c>
      <c r="J5" s="16">
        <f t="shared" si="0"/>
        <v>56095</v>
      </c>
      <c r="K5" s="16">
        <f t="shared" si="0"/>
        <v>56105</v>
      </c>
      <c r="L5" s="16">
        <f t="shared" si="0"/>
        <v>56109</v>
      </c>
      <c r="M5" s="16">
        <f t="shared" si="0"/>
        <v>56113</v>
      </c>
      <c r="N5" s="16">
        <f t="shared" si="0"/>
        <v>56146</v>
      </c>
      <c r="O5" s="16">
        <f t="shared" si="0"/>
        <v>56159</v>
      </c>
      <c r="P5" s="16">
        <f t="shared" si="0"/>
        <v>56162</v>
      </c>
      <c r="Q5" s="16">
        <f t="shared" si="0"/>
        <v>56184</v>
      </c>
      <c r="R5" s="16">
        <f t="shared" si="0"/>
        <v>56198</v>
      </c>
      <c r="S5" s="16">
        <f t="shared" si="0"/>
        <v>56216</v>
      </c>
      <c r="T5" s="16">
        <f t="shared" si="0"/>
        <v>56228</v>
      </c>
      <c r="U5" s="16">
        <f t="shared" si="0"/>
        <v>56248</v>
      </c>
      <c r="V5" s="16">
        <f t="shared" si="0"/>
        <v>56273</v>
      </c>
      <c r="W5" s="16">
        <f t="shared" si="0"/>
        <v>56279</v>
      </c>
      <c r="X5" s="16">
        <f t="shared" si="0"/>
        <v>56295</v>
      </c>
      <c r="Y5" s="16">
        <f t="shared" si="0"/>
        <v>56300</v>
      </c>
      <c r="Z5" s="16">
        <f t="shared" si="0"/>
        <v>56313</v>
      </c>
      <c r="AA5" s="16">
        <f t="shared" si="0"/>
        <v>56313</v>
      </c>
      <c r="AB5" s="16">
        <f t="shared" si="0"/>
        <v>56316</v>
      </c>
      <c r="AC5" s="16">
        <f t="shared" si="0"/>
        <v>56336</v>
      </c>
      <c r="AD5" s="16">
        <f t="shared" si="0"/>
        <v>56350</v>
      </c>
      <c r="AE5" s="16">
        <f t="shared" si="0"/>
        <v>56365</v>
      </c>
      <c r="AF5" s="16">
        <f t="shared" si="0"/>
        <v>56378</v>
      </c>
      <c r="AG5" s="16"/>
      <c r="AI5" s="16">
        <f>MAX(C5:AG5)-B5</f>
        <v>438</v>
      </c>
    </row>
    <row r="6" spans="1:40" s="15" customFormat="1" x14ac:dyDescent="0.25">
      <c r="A6" s="2">
        <v>46549</v>
      </c>
      <c r="B6">
        <v>9391</v>
      </c>
      <c r="C6">
        <v>9420</v>
      </c>
      <c r="D6">
        <v>9446</v>
      </c>
      <c r="E6">
        <v>9484</v>
      </c>
      <c r="F6">
        <v>9521</v>
      </c>
      <c r="G6">
        <v>9525</v>
      </c>
      <c r="H6">
        <v>9530</v>
      </c>
      <c r="I6">
        <v>9539</v>
      </c>
      <c r="J6">
        <v>9546</v>
      </c>
      <c r="K6">
        <v>9556</v>
      </c>
      <c r="L6">
        <v>9560</v>
      </c>
      <c r="M6">
        <v>9564</v>
      </c>
      <c r="N6">
        <v>9597</v>
      </c>
      <c r="O6">
        <v>9610</v>
      </c>
      <c r="P6">
        <v>9613</v>
      </c>
      <c r="Q6">
        <v>9635</v>
      </c>
      <c r="R6">
        <v>9649</v>
      </c>
      <c r="S6">
        <v>9667</v>
      </c>
      <c r="T6">
        <v>9679</v>
      </c>
      <c r="U6">
        <v>9699</v>
      </c>
      <c r="V6">
        <v>9724</v>
      </c>
      <c r="W6">
        <v>9730</v>
      </c>
      <c r="X6">
        <v>9746</v>
      </c>
      <c r="Y6">
        <v>9751</v>
      </c>
      <c r="Z6">
        <v>9764</v>
      </c>
      <c r="AA6">
        <v>9764</v>
      </c>
      <c r="AB6">
        <v>9767</v>
      </c>
      <c r="AC6">
        <v>9787</v>
      </c>
      <c r="AD6">
        <v>9801</v>
      </c>
      <c r="AE6">
        <v>9816</v>
      </c>
      <c r="AF6">
        <v>9829</v>
      </c>
      <c r="AG6"/>
    </row>
    <row r="7" spans="1:40" x14ac:dyDescent="0.25">
      <c r="A7" s="2" t="s">
        <v>61</v>
      </c>
      <c r="B7">
        <v>54908</v>
      </c>
      <c r="C7">
        <v>54938</v>
      </c>
      <c r="D7">
        <v>54966</v>
      </c>
      <c r="E7">
        <v>55006</v>
      </c>
      <c r="F7">
        <v>55043</v>
      </c>
      <c r="G7">
        <v>55049</v>
      </c>
      <c r="H7">
        <v>55056</v>
      </c>
      <c r="I7">
        <v>55067</v>
      </c>
      <c r="J7">
        <v>55076</v>
      </c>
      <c r="K7">
        <v>55087</v>
      </c>
      <c r="L7">
        <v>55093</v>
      </c>
      <c r="M7">
        <v>55098</v>
      </c>
      <c r="N7">
        <v>55132</v>
      </c>
      <c r="O7">
        <v>55146</v>
      </c>
      <c r="P7">
        <v>55151</v>
      </c>
      <c r="Q7">
        <v>55175</v>
      </c>
      <c r="R7">
        <v>55190</v>
      </c>
      <c r="S7">
        <v>55210</v>
      </c>
      <c r="T7">
        <v>55223</v>
      </c>
      <c r="U7">
        <v>55244</v>
      </c>
      <c r="V7">
        <v>55271</v>
      </c>
      <c r="W7">
        <v>55277</v>
      </c>
      <c r="X7">
        <v>55295</v>
      </c>
      <c r="Y7">
        <v>55302</v>
      </c>
      <c r="Z7">
        <v>55316</v>
      </c>
      <c r="AA7">
        <v>55317</v>
      </c>
      <c r="AB7">
        <v>55322</v>
      </c>
      <c r="AC7">
        <v>55343</v>
      </c>
      <c r="AD7">
        <v>55359</v>
      </c>
      <c r="AE7">
        <v>55375</v>
      </c>
      <c r="AF7">
        <v>55389</v>
      </c>
      <c r="AI7" s="16">
        <f>MAX(C7:AG7)-B7</f>
        <v>481</v>
      </c>
      <c r="AJ7" s="7"/>
    </row>
    <row r="8" spans="1:40" x14ac:dyDescent="0.25">
      <c r="B8">
        <v>8</v>
      </c>
      <c r="C8">
        <f t="shared" ref="C8:AF8" si="1">C7-B7</f>
        <v>30</v>
      </c>
      <c r="D8">
        <f t="shared" si="1"/>
        <v>28</v>
      </c>
      <c r="E8">
        <f t="shared" si="1"/>
        <v>40</v>
      </c>
      <c r="F8">
        <f t="shared" si="1"/>
        <v>37</v>
      </c>
      <c r="G8">
        <f t="shared" si="1"/>
        <v>6</v>
      </c>
      <c r="H8">
        <f t="shared" si="1"/>
        <v>7</v>
      </c>
      <c r="I8">
        <f t="shared" si="1"/>
        <v>11</v>
      </c>
      <c r="J8">
        <f t="shared" si="1"/>
        <v>9</v>
      </c>
      <c r="K8">
        <f t="shared" si="1"/>
        <v>11</v>
      </c>
      <c r="L8">
        <f t="shared" si="1"/>
        <v>6</v>
      </c>
      <c r="M8">
        <f t="shared" si="1"/>
        <v>5</v>
      </c>
      <c r="N8">
        <f t="shared" si="1"/>
        <v>34</v>
      </c>
      <c r="O8">
        <f t="shared" si="1"/>
        <v>14</v>
      </c>
      <c r="P8">
        <f t="shared" si="1"/>
        <v>5</v>
      </c>
      <c r="Q8">
        <f t="shared" si="1"/>
        <v>24</v>
      </c>
      <c r="R8">
        <f t="shared" si="1"/>
        <v>15</v>
      </c>
      <c r="S8">
        <f t="shared" si="1"/>
        <v>20</v>
      </c>
      <c r="T8">
        <f t="shared" si="1"/>
        <v>13</v>
      </c>
      <c r="U8">
        <f t="shared" si="1"/>
        <v>21</v>
      </c>
      <c r="V8">
        <f t="shared" si="1"/>
        <v>27</v>
      </c>
      <c r="W8">
        <f t="shared" si="1"/>
        <v>6</v>
      </c>
      <c r="X8">
        <f t="shared" si="1"/>
        <v>18</v>
      </c>
      <c r="Y8">
        <f t="shared" si="1"/>
        <v>7</v>
      </c>
      <c r="Z8">
        <f t="shared" si="1"/>
        <v>14</v>
      </c>
      <c r="AA8">
        <f t="shared" si="1"/>
        <v>1</v>
      </c>
      <c r="AB8">
        <f t="shared" si="1"/>
        <v>5</v>
      </c>
      <c r="AC8">
        <f t="shared" si="1"/>
        <v>21</v>
      </c>
      <c r="AD8">
        <f t="shared" si="1"/>
        <v>16</v>
      </c>
      <c r="AE8">
        <f t="shared" si="1"/>
        <v>16</v>
      </c>
      <c r="AF8">
        <f t="shared" si="1"/>
        <v>14</v>
      </c>
      <c r="AI8" s="15">
        <f>SUM(C8:AG8)</f>
        <v>481</v>
      </c>
    </row>
    <row r="9" spans="1:40" x14ac:dyDescent="0.25">
      <c r="B9" s="26">
        <v>0.14285714285714279</v>
      </c>
      <c r="C9" s="26">
        <f t="shared" ref="C9:AF9" si="2">C8/C4-1</f>
        <v>3.4482758620689724E-2</v>
      </c>
      <c r="D9" s="26">
        <f t="shared" si="2"/>
        <v>7.6923076923076872E-2</v>
      </c>
      <c r="E9" s="26">
        <f t="shared" si="2"/>
        <v>5.2631578947368363E-2</v>
      </c>
      <c r="F9" s="26">
        <f t="shared" si="2"/>
        <v>0</v>
      </c>
      <c r="G9" s="26">
        <f t="shared" si="2"/>
        <v>0.5</v>
      </c>
      <c r="H9" s="26">
        <f t="shared" si="2"/>
        <v>0.39999999999999991</v>
      </c>
      <c r="I9" s="26">
        <f t="shared" si="2"/>
        <v>0.22222222222222232</v>
      </c>
      <c r="J9" s="26">
        <f t="shared" si="2"/>
        <v>0.28571428571428581</v>
      </c>
      <c r="K9" s="26">
        <f t="shared" si="2"/>
        <v>0.10000000000000009</v>
      </c>
      <c r="L9" s="26">
        <f t="shared" si="2"/>
        <v>0.5</v>
      </c>
      <c r="M9" s="26">
        <f t="shared" si="2"/>
        <v>0.25</v>
      </c>
      <c r="N9" s="26">
        <f t="shared" si="2"/>
        <v>3.0303030303030276E-2</v>
      </c>
      <c r="O9" s="26">
        <f t="shared" si="2"/>
        <v>7.6923076923076872E-2</v>
      </c>
      <c r="P9" s="26">
        <f t="shared" si="2"/>
        <v>0.66666666666666674</v>
      </c>
      <c r="Q9" s="26">
        <f t="shared" si="2"/>
        <v>9.0909090909090828E-2</v>
      </c>
      <c r="R9" s="26">
        <f t="shared" si="2"/>
        <v>7.1428571428571397E-2</v>
      </c>
      <c r="S9" s="26">
        <f t="shared" si="2"/>
        <v>0.11111111111111116</v>
      </c>
      <c r="T9" s="26">
        <f t="shared" si="2"/>
        <v>8.3333333333333259E-2</v>
      </c>
      <c r="U9" s="26">
        <f t="shared" si="2"/>
        <v>5.0000000000000044E-2</v>
      </c>
      <c r="V9" s="26">
        <f t="shared" si="2"/>
        <v>8.0000000000000071E-2</v>
      </c>
      <c r="W9" s="26">
        <f t="shared" si="2"/>
        <v>0</v>
      </c>
      <c r="X9" s="26">
        <f t="shared" si="2"/>
        <v>0.125</v>
      </c>
      <c r="Y9" s="26">
        <f t="shared" si="2"/>
        <v>0.39999999999999991</v>
      </c>
      <c r="Z9" s="26">
        <f t="shared" si="2"/>
        <v>7.6923076923076872E-2</v>
      </c>
      <c r="AA9" s="26" t="s">
        <v>3</v>
      </c>
      <c r="AB9" s="26">
        <f t="shared" si="2"/>
        <v>0.66666666666666674</v>
      </c>
      <c r="AC9" s="26">
        <f t="shared" si="2"/>
        <v>5.0000000000000044E-2</v>
      </c>
      <c r="AD9" s="26">
        <f t="shared" si="2"/>
        <v>0.14285714285714279</v>
      </c>
      <c r="AE9" s="26">
        <f t="shared" si="2"/>
        <v>6.6666666666666652E-2</v>
      </c>
      <c r="AF9" s="26">
        <f t="shared" si="2"/>
        <v>7.6923076923076872E-2</v>
      </c>
      <c r="AG9" s="26"/>
      <c r="AI9" s="26">
        <f>AI8/AI4-1</f>
        <v>9.8173515981735182E-2</v>
      </c>
    </row>
  </sheetData>
  <phoneticPr fontId="1" type="noConversion"/>
  <conditionalFormatting sqref="B4:R4 T4:AG4">
    <cfRule type="cellIs" dxfId="3083" priority="1" stopIfTrue="1" operator="greaterThan">
      <formula>70</formula>
    </cfRule>
    <cfRule type="cellIs" dxfId="3082" priority="2" stopIfTrue="1" operator="between">
      <formula>60</formula>
      <formula>70</formula>
    </cfRule>
    <cfRule type="cellIs" dxfId="3081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topLeftCell="A10"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5.9829999999999997</v>
      </c>
      <c r="C3" s="11">
        <v>5.9370000000000003</v>
      </c>
      <c r="D3" s="11">
        <v>6.0419999999999998</v>
      </c>
      <c r="E3" s="11">
        <v>5.5970000000000004</v>
      </c>
      <c r="F3" s="11">
        <v>5.47</v>
      </c>
      <c r="G3" s="11">
        <v>3.25</v>
      </c>
      <c r="H3" s="11">
        <v>5.6879999999999997</v>
      </c>
      <c r="I3" s="11">
        <v>5.835</v>
      </c>
      <c r="J3" s="11">
        <v>5.7610000000000001</v>
      </c>
      <c r="K3" s="11">
        <v>5.0720000000000001</v>
      </c>
      <c r="L3" s="11">
        <v>5.3920000000000003</v>
      </c>
      <c r="M3" s="11">
        <v>4.569</v>
      </c>
      <c r="N3" s="11">
        <v>5.0659999999999998</v>
      </c>
      <c r="O3" s="11">
        <v>5.47</v>
      </c>
      <c r="P3" s="11">
        <v>4.633</v>
      </c>
      <c r="Q3" s="11">
        <v>4.8360000000000003</v>
      </c>
      <c r="R3" s="11">
        <v>1.601</v>
      </c>
      <c r="S3" s="11">
        <v>1.633</v>
      </c>
      <c r="T3" s="11">
        <v>4.8040000000000003</v>
      </c>
      <c r="U3" s="11">
        <v>0.78700000000000003</v>
      </c>
      <c r="V3" s="11">
        <v>3.8879999999999999</v>
      </c>
      <c r="W3" s="11">
        <v>1.554</v>
      </c>
      <c r="X3" s="11">
        <v>1.4079999999999999</v>
      </c>
      <c r="Y3" s="11">
        <v>3.93</v>
      </c>
      <c r="Z3" s="11">
        <v>4.9059999999999997</v>
      </c>
      <c r="AA3" s="11">
        <v>3.99</v>
      </c>
      <c r="AB3" s="11">
        <v>4.5810000000000004</v>
      </c>
      <c r="AC3" s="11">
        <v>5.3079999999999998</v>
      </c>
      <c r="AD3" s="11">
        <v>4.7869999999999999</v>
      </c>
      <c r="AE3" s="11">
        <v>4.7320000000000002</v>
      </c>
      <c r="AF3" s="11">
        <v>1.22</v>
      </c>
      <c r="AG3" s="11">
        <v>1.7889999999999999</v>
      </c>
      <c r="AH3" s="11"/>
      <c r="AI3" s="11"/>
      <c r="AM3" s="5"/>
    </row>
    <row r="4" spans="1:40" s="4" customFormat="1" x14ac:dyDescent="0.25">
      <c r="A4" s="3" t="s">
        <v>7</v>
      </c>
      <c r="B4" s="22">
        <v>13</v>
      </c>
      <c r="C4" s="22">
        <v>23</v>
      </c>
      <c r="D4" s="22">
        <v>22</v>
      </c>
      <c r="E4" s="22">
        <v>14</v>
      </c>
      <c r="F4" s="22">
        <v>17</v>
      </c>
      <c r="G4" s="22">
        <v>6</v>
      </c>
      <c r="H4" s="22">
        <v>20</v>
      </c>
      <c r="I4" s="22">
        <v>20</v>
      </c>
      <c r="J4" s="22">
        <v>19</v>
      </c>
      <c r="K4" s="22">
        <v>17</v>
      </c>
      <c r="L4" s="22">
        <v>20</v>
      </c>
      <c r="M4" s="22">
        <v>7</v>
      </c>
      <c r="N4" s="22">
        <v>18</v>
      </c>
      <c r="O4" s="22">
        <v>16</v>
      </c>
      <c r="P4" s="22">
        <v>18</v>
      </c>
      <c r="Q4" s="22">
        <v>12</v>
      </c>
      <c r="R4" s="22">
        <v>4</v>
      </c>
      <c r="S4" s="11">
        <v>5</v>
      </c>
      <c r="T4" s="22">
        <v>13</v>
      </c>
      <c r="U4" s="22">
        <v>1</v>
      </c>
      <c r="V4" s="22">
        <v>7</v>
      </c>
      <c r="W4" s="22">
        <v>4</v>
      </c>
      <c r="X4" s="22">
        <v>3</v>
      </c>
      <c r="Y4" s="22">
        <v>17</v>
      </c>
      <c r="Z4" s="22">
        <v>12</v>
      </c>
      <c r="AA4" s="22">
        <v>9</v>
      </c>
      <c r="AB4" s="22">
        <v>16</v>
      </c>
      <c r="AC4" s="22">
        <v>14</v>
      </c>
      <c r="AD4" s="22">
        <v>19</v>
      </c>
      <c r="AE4" s="22">
        <v>17</v>
      </c>
      <c r="AF4" s="22">
        <v>3</v>
      </c>
      <c r="AG4" s="22">
        <v>3</v>
      </c>
      <c r="AI4" s="15">
        <f>SUM(C4:AG4)</f>
        <v>396</v>
      </c>
      <c r="AJ4" s="6">
        <f>AVERAGE(C4:AG4)</f>
        <v>12.774193548387096</v>
      </c>
      <c r="AK4" s="17"/>
    </row>
    <row r="5" spans="1:40" x14ac:dyDescent="0.25">
      <c r="A5" s="2" t="s">
        <v>12</v>
      </c>
      <c r="B5" s="16">
        <f t="shared" ref="B5:AG5" si="0">$A6+B6</f>
        <v>56378</v>
      </c>
      <c r="C5" s="16">
        <f t="shared" si="0"/>
        <v>56401</v>
      </c>
      <c r="D5" s="16">
        <f t="shared" si="0"/>
        <v>56423</v>
      </c>
      <c r="E5" s="16">
        <f t="shared" si="0"/>
        <v>56437</v>
      </c>
      <c r="F5" s="16">
        <f t="shared" si="0"/>
        <v>56454</v>
      </c>
      <c r="G5" s="16">
        <f t="shared" si="0"/>
        <v>56460</v>
      </c>
      <c r="H5" s="16">
        <f t="shared" si="0"/>
        <v>56480</v>
      </c>
      <c r="I5" s="16">
        <f t="shared" si="0"/>
        <v>56500</v>
      </c>
      <c r="J5" s="16">
        <f t="shared" si="0"/>
        <v>56519</v>
      </c>
      <c r="K5" s="16">
        <f t="shared" si="0"/>
        <v>56536</v>
      </c>
      <c r="L5" s="16">
        <f t="shared" si="0"/>
        <v>56556</v>
      </c>
      <c r="M5" s="16">
        <f t="shared" si="0"/>
        <v>56563</v>
      </c>
      <c r="N5" s="16">
        <f t="shared" si="0"/>
        <v>56581</v>
      </c>
      <c r="O5" s="16">
        <f t="shared" si="0"/>
        <v>56597</v>
      </c>
      <c r="P5" s="16">
        <f t="shared" si="0"/>
        <v>56615</v>
      </c>
      <c r="Q5" s="16">
        <f t="shared" si="0"/>
        <v>56627</v>
      </c>
      <c r="R5" s="16">
        <f t="shared" si="0"/>
        <v>56631</v>
      </c>
      <c r="S5" s="16">
        <f t="shared" si="0"/>
        <v>56636</v>
      </c>
      <c r="T5" s="16">
        <f t="shared" si="0"/>
        <v>56649</v>
      </c>
      <c r="U5" s="16">
        <f t="shared" si="0"/>
        <v>56650</v>
      </c>
      <c r="V5" s="16">
        <f t="shared" si="0"/>
        <v>56657</v>
      </c>
      <c r="W5" s="16">
        <f t="shared" si="0"/>
        <v>56661</v>
      </c>
      <c r="X5" s="16">
        <f t="shared" si="0"/>
        <v>56664</v>
      </c>
      <c r="Y5" s="16">
        <f t="shared" si="0"/>
        <v>56681</v>
      </c>
      <c r="Z5" s="16">
        <f t="shared" si="0"/>
        <v>56693</v>
      </c>
      <c r="AA5" s="16">
        <f t="shared" si="0"/>
        <v>56702</v>
      </c>
      <c r="AB5" s="16">
        <f t="shared" si="0"/>
        <v>56718</v>
      </c>
      <c r="AC5" s="16">
        <f t="shared" si="0"/>
        <v>56732</v>
      </c>
      <c r="AD5" s="16">
        <f t="shared" si="0"/>
        <v>56751</v>
      </c>
      <c r="AE5" s="16">
        <f t="shared" si="0"/>
        <v>56768</v>
      </c>
      <c r="AF5" s="16">
        <f t="shared" si="0"/>
        <v>56771</v>
      </c>
      <c r="AG5" s="16">
        <f t="shared" si="0"/>
        <v>56774</v>
      </c>
      <c r="AI5" s="16">
        <f>MAX(C5:AG5)-B5</f>
        <v>396</v>
      </c>
    </row>
    <row r="6" spans="1:40" s="15" customFormat="1" x14ac:dyDescent="0.25">
      <c r="A6" s="2">
        <v>46549</v>
      </c>
      <c r="B6">
        <v>9829</v>
      </c>
      <c r="C6">
        <v>9852</v>
      </c>
      <c r="D6">
        <v>9874</v>
      </c>
      <c r="E6">
        <v>9888</v>
      </c>
      <c r="F6">
        <v>9905</v>
      </c>
      <c r="G6">
        <v>9911</v>
      </c>
      <c r="H6">
        <v>9931</v>
      </c>
      <c r="I6">
        <v>9951</v>
      </c>
      <c r="J6">
        <v>9970</v>
      </c>
      <c r="K6">
        <v>9987</v>
      </c>
      <c r="L6">
        <v>10007</v>
      </c>
      <c r="M6">
        <v>10014</v>
      </c>
      <c r="N6">
        <v>10032</v>
      </c>
      <c r="O6">
        <v>10048</v>
      </c>
      <c r="P6">
        <v>10066</v>
      </c>
      <c r="Q6">
        <v>10078</v>
      </c>
      <c r="R6">
        <v>10082</v>
      </c>
      <c r="S6">
        <v>10087</v>
      </c>
      <c r="T6">
        <v>10100</v>
      </c>
      <c r="U6">
        <v>10101</v>
      </c>
      <c r="V6">
        <v>10108</v>
      </c>
      <c r="W6">
        <v>10112</v>
      </c>
      <c r="X6">
        <v>10115</v>
      </c>
      <c r="Y6">
        <v>10132</v>
      </c>
      <c r="Z6">
        <v>10144</v>
      </c>
      <c r="AA6">
        <v>10153</v>
      </c>
      <c r="AB6">
        <v>10169</v>
      </c>
      <c r="AC6">
        <v>10183</v>
      </c>
      <c r="AD6">
        <v>10202</v>
      </c>
      <c r="AE6">
        <v>10219</v>
      </c>
      <c r="AF6">
        <v>10222</v>
      </c>
      <c r="AG6">
        <v>10225</v>
      </c>
    </row>
    <row r="7" spans="1:40" x14ac:dyDescent="0.25">
      <c r="A7" s="2" t="s">
        <v>61</v>
      </c>
      <c r="B7">
        <v>55389</v>
      </c>
      <c r="C7">
        <v>55413</v>
      </c>
      <c r="D7">
        <v>55437</v>
      </c>
      <c r="E7">
        <v>55452</v>
      </c>
      <c r="F7">
        <v>55470</v>
      </c>
      <c r="G7">
        <v>55478</v>
      </c>
      <c r="H7">
        <v>55499</v>
      </c>
      <c r="I7">
        <v>55521</v>
      </c>
      <c r="J7">
        <v>55540</v>
      </c>
      <c r="K7">
        <v>55559</v>
      </c>
      <c r="L7">
        <v>55580</v>
      </c>
      <c r="M7">
        <v>55589</v>
      </c>
      <c r="N7">
        <v>55608</v>
      </c>
      <c r="O7">
        <v>55625</v>
      </c>
      <c r="P7">
        <v>55644</v>
      </c>
      <c r="Q7">
        <v>55658</v>
      </c>
      <c r="R7">
        <v>55663</v>
      </c>
      <c r="S7">
        <v>55669</v>
      </c>
      <c r="T7">
        <v>55684</v>
      </c>
      <c r="U7">
        <v>55685</v>
      </c>
      <c r="V7">
        <v>55694</v>
      </c>
      <c r="W7">
        <v>55699</v>
      </c>
      <c r="X7">
        <v>55703</v>
      </c>
      <c r="Y7">
        <v>55722</v>
      </c>
      <c r="Z7">
        <v>55735</v>
      </c>
      <c r="AA7">
        <v>55746</v>
      </c>
      <c r="AB7">
        <v>55763</v>
      </c>
      <c r="AC7">
        <v>55779</v>
      </c>
      <c r="AD7">
        <v>55798</v>
      </c>
      <c r="AE7">
        <v>55817</v>
      </c>
      <c r="AF7">
        <v>55821</v>
      </c>
      <c r="AG7">
        <v>55826</v>
      </c>
      <c r="AI7" s="16">
        <f>MAX(C7:AG7)-B7</f>
        <v>437</v>
      </c>
      <c r="AJ7" s="7"/>
    </row>
    <row r="8" spans="1:40" x14ac:dyDescent="0.25">
      <c r="B8">
        <v>14</v>
      </c>
      <c r="C8">
        <f t="shared" ref="C8:AG8" si="1">C7-B7</f>
        <v>24</v>
      </c>
      <c r="D8">
        <f t="shared" si="1"/>
        <v>24</v>
      </c>
      <c r="E8">
        <f t="shared" si="1"/>
        <v>15</v>
      </c>
      <c r="F8">
        <f t="shared" si="1"/>
        <v>18</v>
      </c>
      <c r="G8">
        <f t="shared" si="1"/>
        <v>8</v>
      </c>
      <c r="H8">
        <f t="shared" si="1"/>
        <v>21</v>
      </c>
      <c r="I8">
        <f t="shared" si="1"/>
        <v>22</v>
      </c>
      <c r="J8">
        <f t="shared" si="1"/>
        <v>19</v>
      </c>
      <c r="K8">
        <f t="shared" si="1"/>
        <v>19</v>
      </c>
      <c r="L8">
        <f t="shared" si="1"/>
        <v>21</v>
      </c>
      <c r="M8">
        <f t="shared" si="1"/>
        <v>9</v>
      </c>
      <c r="N8">
        <f t="shared" si="1"/>
        <v>19</v>
      </c>
      <c r="O8">
        <f t="shared" si="1"/>
        <v>17</v>
      </c>
      <c r="P8">
        <f t="shared" si="1"/>
        <v>19</v>
      </c>
      <c r="Q8">
        <f t="shared" si="1"/>
        <v>14</v>
      </c>
      <c r="R8">
        <f t="shared" si="1"/>
        <v>5</v>
      </c>
      <c r="S8">
        <f t="shared" si="1"/>
        <v>6</v>
      </c>
      <c r="T8">
        <f t="shared" si="1"/>
        <v>15</v>
      </c>
      <c r="U8">
        <f t="shared" si="1"/>
        <v>1</v>
      </c>
      <c r="V8">
        <f t="shared" si="1"/>
        <v>9</v>
      </c>
      <c r="W8">
        <f t="shared" si="1"/>
        <v>5</v>
      </c>
      <c r="X8">
        <f t="shared" si="1"/>
        <v>4</v>
      </c>
      <c r="Y8">
        <f t="shared" si="1"/>
        <v>19</v>
      </c>
      <c r="Z8">
        <f t="shared" si="1"/>
        <v>13</v>
      </c>
      <c r="AA8">
        <f t="shared" si="1"/>
        <v>11</v>
      </c>
      <c r="AB8">
        <f t="shared" si="1"/>
        <v>17</v>
      </c>
      <c r="AC8">
        <f t="shared" si="1"/>
        <v>16</v>
      </c>
      <c r="AD8">
        <f t="shared" si="1"/>
        <v>19</v>
      </c>
      <c r="AE8">
        <f t="shared" si="1"/>
        <v>19</v>
      </c>
      <c r="AF8">
        <f t="shared" si="1"/>
        <v>4</v>
      </c>
      <c r="AG8">
        <f t="shared" si="1"/>
        <v>5</v>
      </c>
      <c r="AI8" s="15">
        <f>SUM(C8:AG8)</f>
        <v>437</v>
      </c>
    </row>
    <row r="9" spans="1:40" x14ac:dyDescent="0.25">
      <c r="B9" s="26">
        <f t="shared" ref="B9:AG9" si="2">B8/B4-1</f>
        <v>7.6923076923076872E-2</v>
      </c>
      <c r="C9" s="26">
        <f t="shared" si="2"/>
        <v>4.3478260869565188E-2</v>
      </c>
      <c r="D9" s="26">
        <f t="shared" si="2"/>
        <v>9.0909090909090828E-2</v>
      </c>
      <c r="E9" s="26">
        <f t="shared" si="2"/>
        <v>7.1428571428571397E-2</v>
      </c>
      <c r="F9" s="26">
        <f t="shared" si="2"/>
        <v>5.8823529411764719E-2</v>
      </c>
      <c r="G9" s="26">
        <f t="shared" si="2"/>
        <v>0.33333333333333326</v>
      </c>
      <c r="H9" s="26">
        <f t="shared" si="2"/>
        <v>5.0000000000000044E-2</v>
      </c>
      <c r="I9" s="26">
        <f t="shared" si="2"/>
        <v>0.10000000000000009</v>
      </c>
      <c r="J9" s="26">
        <f t="shared" si="2"/>
        <v>0</v>
      </c>
      <c r="K9" s="26">
        <f t="shared" si="2"/>
        <v>0.11764705882352944</v>
      </c>
      <c r="L9" s="26">
        <f t="shared" si="2"/>
        <v>5.0000000000000044E-2</v>
      </c>
      <c r="M9" s="26">
        <f t="shared" si="2"/>
        <v>0.28571428571428581</v>
      </c>
      <c r="N9" s="26">
        <f t="shared" si="2"/>
        <v>5.555555555555558E-2</v>
      </c>
      <c r="O9" s="26">
        <f t="shared" si="2"/>
        <v>6.25E-2</v>
      </c>
      <c r="P9" s="26">
        <f t="shared" si="2"/>
        <v>5.555555555555558E-2</v>
      </c>
      <c r="Q9" s="26">
        <f t="shared" si="2"/>
        <v>0.16666666666666674</v>
      </c>
      <c r="R9" s="26">
        <f t="shared" si="2"/>
        <v>0.25</v>
      </c>
      <c r="S9" s="26">
        <f t="shared" si="2"/>
        <v>0.19999999999999996</v>
      </c>
      <c r="T9" s="26">
        <f t="shared" si="2"/>
        <v>0.15384615384615374</v>
      </c>
      <c r="U9" s="26">
        <f t="shared" si="2"/>
        <v>0</v>
      </c>
      <c r="V9" s="26">
        <f t="shared" si="2"/>
        <v>0.28571428571428581</v>
      </c>
      <c r="W9" s="26">
        <f t="shared" si="2"/>
        <v>0.25</v>
      </c>
      <c r="X9" s="26">
        <f t="shared" si="2"/>
        <v>0.33333333333333326</v>
      </c>
      <c r="Y9" s="26">
        <f t="shared" si="2"/>
        <v>0.11764705882352944</v>
      </c>
      <c r="Z9" s="26">
        <f t="shared" si="2"/>
        <v>8.3333333333333259E-2</v>
      </c>
      <c r="AA9" s="26">
        <f t="shared" si="2"/>
        <v>0.22222222222222232</v>
      </c>
      <c r="AB9" s="26">
        <f t="shared" si="2"/>
        <v>6.25E-2</v>
      </c>
      <c r="AC9" s="26">
        <f t="shared" si="2"/>
        <v>0.14285714285714279</v>
      </c>
      <c r="AD9" s="26">
        <f t="shared" si="2"/>
        <v>0</v>
      </c>
      <c r="AE9" s="26">
        <f t="shared" si="2"/>
        <v>0.11764705882352944</v>
      </c>
      <c r="AF9" s="26">
        <f t="shared" si="2"/>
        <v>0.33333333333333326</v>
      </c>
      <c r="AG9" s="26">
        <f t="shared" si="2"/>
        <v>0.66666666666666674</v>
      </c>
      <c r="AI9" s="26">
        <f>AI8/AI4-1</f>
        <v>0.10353535353535359</v>
      </c>
    </row>
  </sheetData>
  <phoneticPr fontId="1" type="noConversion"/>
  <conditionalFormatting sqref="T4:AG4 B4:R4">
    <cfRule type="cellIs" dxfId="3080" priority="1" stopIfTrue="1" operator="greaterThan">
      <formula>70</formula>
    </cfRule>
    <cfRule type="cellIs" dxfId="3079" priority="2" stopIfTrue="1" operator="between">
      <formula>60</formula>
      <formula>70</formula>
    </cfRule>
    <cfRule type="cellIs" dxfId="3078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1.7889999999999999</v>
      </c>
      <c r="C3" s="11">
        <v>5.7809999999999997</v>
      </c>
      <c r="D3" s="11">
        <v>5.39</v>
      </c>
      <c r="E3" s="11">
        <v>5.1980000000000004</v>
      </c>
      <c r="F3" s="11">
        <v>1.845</v>
      </c>
      <c r="G3" s="11">
        <v>0.251</v>
      </c>
      <c r="H3" s="11">
        <v>2.34</v>
      </c>
      <c r="I3" s="11">
        <v>3.976</v>
      </c>
      <c r="J3" s="11">
        <v>0.39600000000000002</v>
      </c>
      <c r="K3" s="11">
        <v>0.60299999999999998</v>
      </c>
      <c r="L3" s="11">
        <v>7.0000000000000001E-3</v>
      </c>
      <c r="M3" s="11">
        <v>1.054</v>
      </c>
      <c r="N3" s="11">
        <v>0.65600000000000003</v>
      </c>
      <c r="O3" s="11">
        <v>8.3040000000000003</v>
      </c>
      <c r="P3" s="11">
        <v>0</v>
      </c>
      <c r="Q3" s="11">
        <v>3.9950000000000001</v>
      </c>
      <c r="R3" s="11">
        <v>4.9240000000000004</v>
      </c>
      <c r="S3" s="11">
        <v>2.0470000000000002</v>
      </c>
      <c r="T3" s="11">
        <v>4.6180000000000003</v>
      </c>
      <c r="U3" s="11">
        <v>3.9729999999999999</v>
      </c>
      <c r="V3" s="11">
        <v>1.1759999999999999</v>
      </c>
      <c r="W3" s="11">
        <v>1.304</v>
      </c>
      <c r="X3" s="11">
        <v>3.52</v>
      </c>
      <c r="Y3" s="11">
        <v>2.3210000000000002</v>
      </c>
      <c r="Z3" s="11">
        <v>4.335</v>
      </c>
      <c r="AA3" s="11">
        <v>1.012</v>
      </c>
      <c r="AB3" s="11">
        <v>1.9410000000000001</v>
      </c>
      <c r="AC3" s="11">
        <v>4.4059999999999997</v>
      </c>
      <c r="AD3" s="11">
        <v>6.843</v>
      </c>
      <c r="AE3" s="11">
        <v>8.6419999999999995</v>
      </c>
      <c r="AF3" s="11">
        <v>2.1419999999999999</v>
      </c>
      <c r="AG3" s="11">
        <v>1.488</v>
      </c>
      <c r="AH3" s="11"/>
      <c r="AI3" s="11"/>
      <c r="AM3" s="5"/>
    </row>
    <row r="4" spans="1:40" s="4" customFormat="1" x14ac:dyDescent="0.25">
      <c r="A4" s="3" t="s">
        <v>7</v>
      </c>
      <c r="B4" s="22">
        <v>3</v>
      </c>
      <c r="C4" s="22">
        <v>13</v>
      </c>
      <c r="D4" s="22">
        <v>12</v>
      </c>
      <c r="E4" s="22">
        <v>17</v>
      </c>
      <c r="F4" s="22">
        <v>4</v>
      </c>
      <c r="G4" s="22">
        <v>0</v>
      </c>
      <c r="H4" s="22">
        <v>5</v>
      </c>
      <c r="I4" s="22">
        <v>8</v>
      </c>
      <c r="J4" s="22">
        <v>0</v>
      </c>
      <c r="K4" s="22">
        <v>1</v>
      </c>
      <c r="L4" s="22">
        <v>0</v>
      </c>
      <c r="M4" s="22">
        <v>0</v>
      </c>
      <c r="N4" s="22">
        <v>2</v>
      </c>
      <c r="O4" s="22">
        <v>6</v>
      </c>
      <c r="P4" s="22">
        <v>0</v>
      </c>
      <c r="Q4" s="22">
        <v>4</v>
      </c>
      <c r="R4" s="22">
        <v>7</v>
      </c>
      <c r="S4" s="11">
        <v>4</v>
      </c>
      <c r="T4" s="22">
        <v>8</v>
      </c>
      <c r="U4" s="22">
        <v>12</v>
      </c>
      <c r="V4" s="22">
        <v>4</v>
      </c>
      <c r="W4" s="22">
        <v>5</v>
      </c>
      <c r="X4" s="22">
        <v>7</v>
      </c>
      <c r="Y4" s="22">
        <v>5</v>
      </c>
      <c r="Z4" s="22">
        <v>7</v>
      </c>
      <c r="AA4" s="22">
        <v>4</v>
      </c>
      <c r="AB4" s="22">
        <v>6</v>
      </c>
      <c r="AC4" s="22">
        <v>20</v>
      </c>
      <c r="AD4" s="22">
        <v>27</v>
      </c>
      <c r="AE4" s="22">
        <v>38</v>
      </c>
      <c r="AF4" s="22">
        <v>8</v>
      </c>
      <c r="AG4" s="22">
        <v>4</v>
      </c>
      <c r="AI4" s="15">
        <f>SUM(C4:AG4)</f>
        <v>238</v>
      </c>
      <c r="AJ4" s="6">
        <f>AVERAGE(C4:AG4)</f>
        <v>7.67741935483871</v>
      </c>
      <c r="AK4" s="17"/>
    </row>
    <row r="5" spans="1:40" x14ac:dyDescent="0.25">
      <c r="A5" s="2" t="s">
        <v>12</v>
      </c>
      <c r="B5" s="16">
        <v>56774</v>
      </c>
      <c r="C5" s="16">
        <f t="shared" ref="C5:AG5" si="0">$A6+C6</f>
        <v>56787</v>
      </c>
      <c r="D5" s="16">
        <f t="shared" si="0"/>
        <v>56799</v>
      </c>
      <c r="E5" s="16">
        <f t="shared" si="0"/>
        <v>56816</v>
      </c>
      <c r="F5" s="16">
        <f t="shared" si="0"/>
        <v>56820</v>
      </c>
      <c r="G5" s="16">
        <f t="shared" si="0"/>
        <v>56820</v>
      </c>
      <c r="H5" s="16">
        <f t="shared" si="0"/>
        <v>56825</v>
      </c>
      <c r="I5" s="16">
        <f t="shared" si="0"/>
        <v>56833</v>
      </c>
      <c r="J5" s="16">
        <f t="shared" si="0"/>
        <v>56833</v>
      </c>
      <c r="K5" s="16">
        <f t="shared" si="0"/>
        <v>56834</v>
      </c>
      <c r="L5" s="16">
        <f t="shared" si="0"/>
        <v>56834</v>
      </c>
      <c r="M5" s="16">
        <f t="shared" si="0"/>
        <v>56834</v>
      </c>
      <c r="N5" s="16">
        <f t="shared" si="0"/>
        <v>56836</v>
      </c>
      <c r="O5" s="16">
        <f t="shared" si="0"/>
        <v>56842</v>
      </c>
      <c r="P5" s="16">
        <f t="shared" si="0"/>
        <v>56842</v>
      </c>
      <c r="Q5" s="16">
        <f t="shared" si="0"/>
        <v>56846</v>
      </c>
      <c r="R5" s="16">
        <f t="shared" si="0"/>
        <v>56853</v>
      </c>
      <c r="S5" s="16">
        <f t="shared" si="0"/>
        <v>56857</v>
      </c>
      <c r="T5" s="16">
        <f t="shared" si="0"/>
        <v>56865</v>
      </c>
      <c r="U5" s="16">
        <f t="shared" si="0"/>
        <v>56877</v>
      </c>
      <c r="V5" s="16">
        <f t="shared" si="0"/>
        <v>56881</v>
      </c>
      <c r="W5" s="16">
        <f t="shared" si="0"/>
        <v>56886</v>
      </c>
      <c r="X5" s="16">
        <f t="shared" si="0"/>
        <v>56893</v>
      </c>
      <c r="Y5" s="16">
        <f t="shared" si="0"/>
        <v>56898</v>
      </c>
      <c r="Z5" s="16">
        <f t="shared" si="0"/>
        <v>56905</v>
      </c>
      <c r="AA5" s="16">
        <f t="shared" si="0"/>
        <v>56909</v>
      </c>
      <c r="AB5" s="16">
        <f t="shared" si="0"/>
        <v>56915</v>
      </c>
      <c r="AC5" s="16">
        <f t="shared" si="0"/>
        <v>56935</v>
      </c>
      <c r="AD5" s="16">
        <f t="shared" si="0"/>
        <v>56962</v>
      </c>
      <c r="AE5" s="16">
        <f t="shared" si="0"/>
        <v>57000</v>
      </c>
      <c r="AF5" s="16">
        <f t="shared" si="0"/>
        <v>57008</v>
      </c>
      <c r="AG5" s="16">
        <f t="shared" si="0"/>
        <v>57012</v>
      </c>
      <c r="AI5" s="16">
        <f>MAX(C5:AG5)-B5</f>
        <v>238</v>
      </c>
    </row>
    <row r="6" spans="1:40" s="15" customFormat="1" x14ac:dyDescent="0.25">
      <c r="A6" s="2">
        <v>46549</v>
      </c>
      <c r="B6">
        <v>10225</v>
      </c>
      <c r="C6">
        <v>10238</v>
      </c>
      <c r="D6">
        <v>10250</v>
      </c>
      <c r="E6">
        <v>10267</v>
      </c>
      <c r="F6">
        <v>10271</v>
      </c>
      <c r="G6">
        <v>10271</v>
      </c>
      <c r="H6">
        <v>10276</v>
      </c>
      <c r="I6">
        <v>10284</v>
      </c>
      <c r="J6">
        <v>10284</v>
      </c>
      <c r="K6">
        <v>10285</v>
      </c>
      <c r="L6">
        <v>10285</v>
      </c>
      <c r="M6">
        <v>10285</v>
      </c>
      <c r="N6">
        <v>10287</v>
      </c>
      <c r="O6">
        <v>10293</v>
      </c>
      <c r="P6">
        <v>10293</v>
      </c>
      <c r="Q6">
        <v>10297</v>
      </c>
      <c r="R6">
        <v>10304</v>
      </c>
      <c r="S6">
        <v>10308</v>
      </c>
      <c r="T6">
        <v>10316</v>
      </c>
      <c r="U6">
        <v>10328</v>
      </c>
      <c r="V6">
        <v>10332</v>
      </c>
      <c r="W6">
        <v>10337</v>
      </c>
      <c r="X6">
        <v>10344</v>
      </c>
      <c r="Y6">
        <v>10349</v>
      </c>
      <c r="Z6">
        <v>10356</v>
      </c>
      <c r="AA6">
        <v>10360</v>
      </c>
      <c r="AB6">
        <v>10366</v>
      </c>
      <c r="AC6">
        <v>10386</v>
      </c>
      <c r="AD6">
        <v>10413</v>
      </c>
      <c r="AE6">
        <v>10451</v>
      </c>
      <c r="AF6">
        <v>10459</v>
      </c>
      <c r="AG6">
        <v>10463</v>
      </c>
    </row>
    <row r="7" spans="1:40" x14ac:dyDescent="0.25">
      <c r="A7" s="2" t="s">
        <v>61</v>
      </c>
      <c r="B7">
        <v>55826</v>
      </c>
      <c r="C7">
        <v>55840</v>
      </c>
      <c r="D7">
        <v>55853</v>
      </c>
      <c r="E7">
        <v>55871</v>
      </c>
      <c r="F7">
        <v>55876</v>
      </c>
      <c r="G7">
        <v>55877</v>
      </c>
      <c r="H7">
        <v>55883</v>
      </c>
      <c r="I7">
        <v>55893</v>
      </c>
      <c r="J7">
        <v>55894</v>
      </c>
      <c r="K7">
        <v>55896</v>
      </c>
      <c r="L7">
        <v>55896</v>
      </c>
      <c r="M7">
        <v>55897</v>
      </c>
      <c r="N7">
        <v>55900</v>
      </c>
      <c r="O7">
        <v>55907</v>
      </c>
      <c r="P7">
        <v>55907</v>
      </c>
      <c r="Q7">
        <v>55913</v>
      </c>
      <c r="R7">
        <v>55921</v>
      </c>
      <c r="S7">
        <v>55926</v>
      </c>
      <c r="T7">
        <v>55935</v>
      </c>
      <c r="U7">
        <v>55949</v>
      </c>
      <c r="V7">
        <v>55955</v>
      </c>
      <c r="W7">
        <v>55961</v>
      </c>
      <c r="X7">
        <v>55969</v>
      </c>
      <c r="Y7">
        <v>55976</v>
      </c>
      <c r="Z7">
        <v>55985</v>
      </c>
      <c r="AA7">
        <v>55990</v>
      </c>
      <c r="AB7">
        <v>55998</v>
      </c>
      <c r="AC7">
        <v>56019</v>
      </c>
      <c r="AD7">
        <v>56047</v>
      </c>
      <c r="AE7">
        <v>56087</v>
      </c>
      <c r="AF7">
        <v>56096</v>
      </c>
      <c r="AG7">
        <v>56101</v>
      </c>
      <c r="AI7" s="16">
        <f>MAX(C7:AG7)-B7</f>
        <v>275</v>
      </c>
      <c r="AJ7" s="7"/>
    </row>
    <row r="8" spans="1:40" x14ac:dyDescent="0.25">
      <c r="B8">
        <v>5</v>
      </c>
      <c r="C8">
        <f t="shared" ref="C8:AG8" si="1">C7-B7</f>
        <v>14</v>
      </c>
      <c r="D8">
        <f t="shared" si="1"/>
        <v>13</v>
      </c>
      <c r="E8">
        <f t="shared" si="1"/>
        <v>18</v>
      </c>
      <c r="F8">
        <f t="shared" si="1"/>
        <v>5</v>
      </c>
      <c r="G8">
        <f t="shared" si="1"/>
        <v>1</v>
      </c>
      <c r="H8">
        <f t="shared" si="1"/>
        <v>6</v>
      </c>
      <c r="I8">
        <f t="shared" si="1"/>
        <v>10</v>
      </c>
      <c r="J8">
        <f t="shared" si="1"/>
        <v>1</v>
      </c>
      <c r="K8">
        <f t="shared" si="1"/>
        <v>2</v>
      </c>
      <c r="L8">
        <f t="shared" si="1"/>
        <v>0</v>
      </c>
      <c r="M8">
        <f t="shared" si="1"/>
        <v>1</v>
      </c>
      <c r="N8">
        <f t="shared" si="1"/>
        <v>3</v>
      </c>
      <c r="O8">
        <f t="shared" si="1"/>
        <v>7</v>
      </c>
      <c r="P8">
        <f t="shared" si="1"/>
        <v>0</v>
      </c>
      <c r="Q8">
        <f t="shared" si="1"/>
        <v>6</v>
      </c>
      <c r="R8">
        <f t="shared" si="1"/>
        <v>8</v>
      </c>
      <c r="S8">
        <f t="shared" si="1"/>
        <v>5</v>
      </c>
      <c r="T8">
        <f t="shared" si="1"/>
        <v>9</v>
      </c>
      <c r="U8">
        <f t="shared" si="1"/>
        <v>14</v>
      </c>
      <c r="V8">
        <f t="shared" si="1"/>
        <v>6</v>
      </c>
      <c r="W8">
        <f t="shared" si="1"/>
        <v>6</v>
      </c>
      <c r="X8">
        <f t="shared" si="1"/>
        <v>8</v>
      </c>
      <c r="Y8">
        <f t="shared" si="1"/>
        <v>7</v>
      </c>
      <c r="Z8">
        <f t="shared" si="1"/>
        <v>9</v>
      </c>
      <c r="AA8">
        <f t="shared" si="1"/>
        <v>5</v>
      </c>
      <c r="AB8">
        <f t="shared" si="1"/>
        <v>8</v>
      </c>
      <c r="AC8">
        <f t="shared" si="1"/>
        <v>21</v>
      </c>
      <c r="AD8">
        <f t="shared" si="1"/>
        <v>28</v>
      </c>
      <c r="AE8">
        <f t="shared" si="1"/>
        <v>40</v>
      </c>
      <c r="AF8">
        <f t="shared" si="1"/>
        <v>9</v>
      </c>
      <c r="AG8">
        <f t="shared" si="1"/>
        <v>5</v>
      </c>
      <c r="AI8" s="15">
        <f>SUM(C8:AG8)</f>
        <v>275</v>
      </c>
    </row>
    <row r="9" spans="1:40" x14ac:dyDescent="0.25">
      <c r="B9" s="26">
        <v>0.66666666666666674</v>
      </c>
      <c r="C9" s="26">
        <f>C8/C4-1</f>
        <v>7.6923076923076872E-2</v>
      </c>
      <c r="D9" s="26">
        <f>D8/D4-1</f>
        <v>8.3333333333333259E-2</v>
      </c>
      <c r="E9" s="26">
        <f>E8/E4-1</f>
        <v>5.8823529411764719E-2</v>
      </c>
      <c r="F9" s="26">
        <f>F8/F4-1</f>
        <v>0.25</v>
      </c>
      <c r="G9" s="26"/>
      <c r="H9" s="26">
        <f>H8/H4-1</f>
        <v>0.19999999999999996</v>
      </c>
      <c r="I9" s="26">
        <f>I8/I4-1</f>
        <v>0.25</v>
      </c>
      <c r="J9" s="26"/>
      <c r="K9" s="26"/>
      <c r="L9" s="26"/>
      <c r="M9" s="26"/>
      <c r="N9" s="26">
        <f>N8/N4-1</f>
        <v>0.5</v>
      </c>
      <c r="O9" s="26">
        <f>O8/O4-1</f>
        <v>0.16666666666666674</v>
      </c>
      <c r="P9" s="26"/>
      <c r="Q9" s="26">
        <f t="shared" ref="Q9:AG9" si="2">Q8/Q4-1</f>
        <v>0.5</v>
      </c>
      <c r="R9" s="26">
        <f t="shared" si="2"/>
        <v>0.14285714285714279</v>
      </c>
      <c r="S9" s="26">
        <f t="shared" si="2"/>
        <v>0.25</v>
      </c>
      <c r="T9" s="26">
        <f t="shared" si="2"/>
        <v>0.125</v>
      </c>
      <c r="U9" s="26">
        <f t="shared" si="2"/>
        <v>0.16666666666666674</v>
      </c>
      <c r="V9" s="26">
        <f t="shared" si="2"/>
        <v>0.5</v>
      </c>
      <c r="W9" s="26">
        <f t="shared" si="2"/>
        <v>0.19999999999999996</v>
      </c>
      <c r="X9" s="26">
        <f t="shared" si="2"/>
        <v>0.14285714285714279</v>
      </c>
      <c r="Y9" s="26">
        <f t="shared" si="2"/>
        <v>0.39999999999999991</v>
      </c>
      <c r="Z9" s="26">
        <f t="shared" si="2"/>
        <v>0.28571428571428581</v>
      </c>
      <c r="AA9" s="26">
        <f t="shared" si="2"/>
        <v>0.25</v>
      </c>
      <c r="AB9" s="26">
        <f t="shared" si="2"/>
        <v>0.33333333333333326</v>
      </c>
      <c r="AC9" s="26">
        <f t="shared" si="2"/>
        <v>5.0000000000000044E-2</v>
      </c>
      <c r="AD9" s="26">
        <f t="shared" si="2"/>
        <v>3.7037037037036979E-2</v>
      </c>
      <c r="AE9" s="26">
        <f t="shared" si="2"/>
        <v>5.2631578947368363E-2</v>
      </c>
      <c r="AF9" s="26">
        <f t="shared" si="2"/>
        <v>0.125</v>
      </c>
      <c r="AG9" s="26">
        <f t="shared" si="2"/>
        <v>0.25</v>
      </c>
      <c r="AI9" s="26">
        <f>AI8/AI4-1</f>
        <v>0.15546218487394947</v>
      </c>
    </row>
  </sheetData>
  <phoneticPr fontId="1" type="noConversion"/>
  <conditionalFormatting sqref="B4:R4 T4:AG4">
    <cfRule type="cellIs" dxfId="3077" priority="1" stopIfTrue="1" operator="greaterThan">
      <formula>70</formula>
    </cfRule>
    <cfRule type="cellIs" dxfId="3076" priority="2" stopIfTrue="1" operator="between">
      <formula>60</formula>
      <formula>70</formula>
    </cfRule>
    <cfRule type="cellIs" dxfId="3075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1.488</v>
      </c>
      <c r="C3" s="11">
        <v>9.5329999999999995</v>
      </c>
      <c r="D3" s="11">
        <v>8.2579999999999991</v>
      </c>
      <c r="E3" s="11">
        <v>9.0839999999999996</v>
      </c>
      <c r="F3" s="11">
        <v>9.74</v>
      </c>
      <c r="G3" s="11">
        <v>0.436</v>
      </c>
      <c r="H3" s="11">
        <v>4.1159999999999997</v>
      </c>
      <c r="I3" s="11">
        <v>5.3239999999999998</v>
      </c>
      <c r="J3" s="11">
        <v>2.169</v>
      </c>
      <c r="K3" s="11">
        <v>1.659</v>
      </c>
      <c r="L3" s="11">
        <v>8.1010000000000009</v>
      </c>
      <c r="M3" s="11">
        <v>9.8049999999999997</v>
      </c>
      <c r="N3" s="11">
        <v>8.3780000000000001</v>
      </c>
      <c r="O3" s="11">
        <v>1.7070000000000001</v>
      </c>
      <c r="P3" s="11">
        <v>9.0340000000000007</v>
      </c>
      <c r="Q3" s="11">
        <v>9.2910000000000004</v>
      </c>
      <c r="R3" s="11">
        <v>9.3439999999999994</v>
      </c>
      <c r="S3" s="11">
        <v>3.3620000000000001</v>
      </c>
      <c r="T3" s="11">
        <v>9.8960000000000008</v>
      </c>
      <c r="U3" s="11">
        <v>9.9179999999999993</v>
      </c>
      <c r="V3" s="11">
        <v>9.8089999999999993</v>
      </c>
      <c r="W3" s="11">
        <v>1.7430000000000001</v>
      </c>
      <c r="X3" s="11">
        <v>11.262</v>
      </c>
      <c r="Y3" s="11">
        <v>10.769</v>
      </c>
      <c r="Z3" s="11">
        <v>6.702</v>
      </c>
      <c r="AA3" s="11">
        <v>10.007</v>
      </c>
      <c r="AB3" s="11">
        <v>11.616</v>
      </c>
      <c r="AC3" s="11">
        <v>10.38</v>
      </c>
      <c r="AD3" s="11">
        <v>8.8450000000000006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4</v>
      </c>
      <c r="C4" s="22">
        <v>37</v>
      </c>
      <c r="D4" s="22">
        <v>24</v>
      </c>
      <c r="E4" s="22">
        <v>33</v>
      </c>
      <c r="F4" s="22">
        <v>13</v>
      </c>
      <c r="G4" s="22">
        <v>0</v>
      </c>
      <c r="H4" s="22">
        <v>5</v>
      </c>
      <c r="I4" s="22">
        <v>13</v>
      </c>
      <c r="J4" s="22">
        <v>6</v>
      </c>
      <c r="K4" s="22">
        <v>5</v>
      </c>
      <c r="L4" s="22">
        <v>19</v>
      </c>
      <c r="M4" s="22">
        <v>37</v>
      </c>
      <c r="N4" s="22">
        <v>32</v>
      </c>
      <c r="O4" s="22">
        <v>6</v>
      </c>
      <c r="P4" s="22">
        <v>41</v>
      </c>
      <c r="Q4" s="22">
        <v>52</v>
      </c>
      <c r="R4" s="22">
        <v>50</v>
      </c>
      <c r="S4" s="11">
        <v>5</v>
      </c>
      <c r="T4" s="22">
        <v>55</v>
      </c>
      <c r="U4" s="22">
        <v>55</v>
      </c>
      <c r="V4" s="22">
        <v>52</v>
      </c>
      <c r="W4" s="22">
        <v>4</v>
      </c>
      <c r="X4" s="22">
        <v>40</v>
      </c>
      <c r="Y4" s="22">
        <v>49</v>
      </c>
      <c r="Z4" s="22">
        <v>11</v>
      </c>
      <c r="AA4" s="22">
        <v>60</v>
      </c>
      <c r="AB4" s="22">
        <v>42</v>
      </c>
      <c r="AC4" s="22">
        <v>58</v>
      </c>
      <c r="AD4" s="22">
        <v>18</v>
      </c>
      <c r="AE4" s="22"/>
      <c r="AF4" s="22"/>
      <c r="AG4" s="22"/>
      <c r="AI4" s="15">
        <f>SUM(C4:AG4)</f>
        <v>822</v>
      </c>
      <c r="AJ4" s="6">
        <f>AVERAGE(C4:AG4)</f>
        <v>29.357142857142858</v>
      </c>
      <c r="AK4" s="17"/>
    </row>
    <row r="5" spans="1:40" x14ac:dyDescent="0.25">
      <c r="A5" s="2" t="s">
        <v>12</v>
      </c>
      <c r="B5" s="16">
        <v>57012</v>
      </c>
      <c r="C5" s="16">
        <f t="shared" ref="C5:AD5" si="0">$A6+C6</f>
        <v>57049</v>
      </c>
      <c r="D5" s="16">
        <f t="shared" si="0"/>
        <v>57073</v>
      </c>
      <c r="E5" s="16">
        <f t="shared" si="0"/>
        <v>57106</v>
      </c>
      <c r="F5" s="16">
        <f t="shared" si="0"/>
        <v>57119</v>
      </c>
      <c r="G5" s="16">
        <f t="shared" si="0"/>
        <v>57119</v>
      </c>
      <c r="H5" s="16">
        <f t="shared" si="0"/>
        <v>57124</v>
      </c>
      <c r="I5" s="16">
        <f t="shared" si="0"/>
        <v>57137</v>
      </c>
      <c r="J5" s="16">
        <f t="shared" si="0"/>
        <v>57143</v>
      </c>
      <c r="K5" s="16">
        <f t="shared" si="0"/>
        <v>57148</v>
      </c>
      <c r="L5" s="16">
        <f t="shared" si="0"/>
        <v>57167</v>
      </c>
      <c r="M5" s="16">
        <f t="shared" si="0"/>
        <v>57204</v>
      </c>
      <c r="N5" s="16">
        <f t="shared" si="0"/>
        <v>57236</v>
      </c>
      <c r="O5" s="16">
        <f t="shared" si="0"/>
        <v>57242</v>
      </c>
      <c r="P5" s="16">
        <f t="shared" si="0"/>
        <v>57283</v>
      </c>
      <c r="Q5" s="16">
        <f t="shared" si="0"/>
        <v>57335</v>
      </c>
      <c r="R5" s="16">
        <f t="shared" si="0"/>
        <v>57385</v>
      </c>
      <c r="S5" s="16">
        <f t="shared" si="0"/>
        <v>57390</v>
      </c>
      <c r="T5" s="16">
        <f t="shared" si="0"/>
        <v>57445</v>
      </c>
      <c r="U5" s="16">
        <f t="shared" si="0"/>
        <v>57500</v>
      </c>
      <c r="V5" s="16">
        <f t="shared" si="0"/>
        <v>57552</v>
      </c>
      <c r="W5" s="16">
        <f t="shared" si="0"/>
        <v>57556</v>
      </c>
      <c r="X5" s="16">
        <f t="shared" si="0"/>
        <v>57596</v>
      </c>
      <c r="Y5" s="16">
        <f t="shared" si="0"/>
        <v>57645</v>
      </c>
      <c r="Z5" s="16">
        <f t="shared" si="0"/>
        <v>57656</v>
      </c>
      <c r="AA5" s="16">
        <f t="shared" si="0"/>
        <v>57716</v>
      </c>
      <c r="AB5" s="16">
        <f t="shared" si="0"/>
        <v>57758</v>
      </c>
      <c r="AC5" s="16">
        <f t="shared" si="0"/>
        <v>57816</v>
      </c>
      <c r="AD5" s="16">
        <f t="shared" si="0"/>
        <v>57834</v>
      </c>
      <c r="AE5" s="16"/>
      <c r="AF5" s="16"/>
      <c r="AG5" s="16"/>
      <c r="AI5" s="16">
        <f>MAX(C5:AG5)-B5</f>
        <v>822</v>
      </c>
    </row>
    <row r="6" spans="1:40" s="15" customFormat="1" x14ac:dyDescent="0.25">
      <c r="A6" s="2">
        <v>46549</v>
      </c>
      <c r="B6">
        <v>10463</v>
      </c>
      <c r="C6">
        <v>10500</v>
      </c>
      <c r="D6">
        <v>10524</v>
      </c>
      <c r="E6">
        <v>10557</v>
      </c>
      <c r="F6">
        <v>10570</v>
      </c>
      <c r="G6">
        <v>10570</v>
      </c>
      <c r="H6">
        <v>10575</v>
      </c>
      <c r="I6">
        <v>10588</v>
      </c>
      <c r="J6">
        <v>10594</v>
      </c>
      <c r="K6">
        <v>10599</v>
      </c>
      <c r="L6">
        <v>10618</v>
      </c>
      <c r="M6">
        <v>10655</v>
      </c>
      <c r="N6">
        <v>10687</v>
      </c>
      <c r="O6">
        <v>10693</v>
      </c>
      <c r="P6">
        <v>10734</v>
      </c>
      <c r="Q6">
        <v>10786</v>
      </c>
      <c r="R6">
        <v>10836</v>
      </c>
      <c r="S6">
        <v>10841</v>
      </c>
      <c r="T6">
        <v>10896</v>
      </c>
      <c r="U6">
        <v>10951</v>
      </c>
      <c r="V6">
        <v>11003</v>
      </c>
      <c r="W6">
        <v>11007</v>
      </c>
      <c r="X6">
        <v>11047</v>
      </c>
      <c r="Y6">
        <v>11096</v>
      </c>
      <c r="Z6">
        <v>11107</v>
      </c>
      <c r="AA6">
        <v>11167</v>
      </c>
      <c r="AB6">
        <v>11209</v>
      </c>
      <c r="AC6">
        <v>11267</v>
      </c>
      <c r="AD6">
        <v>11285</v>
      </c>
      <c r="AE6"/>
      <c r="AF6"/>
      <c r="AG6"/>
    </row>
    <row r="7" spans="1:40" x14ac:dyDescent="0.25">
      <c r="A7" s="2" t="s">
        <v>61</v>
      </c>
      <c r="B7">
        <v>56101</v>
      </c>
      <c r="C7">
        <v>56140</v>
      </c>
      <c r="D7">
        <v>56166</v>
      </c>
      <c r="E7">
        <v>56200</v>
      </c>
      <c r="F7">
        <v>56214</v>
      </c>
      <c r="G7">
        <v>56215</v>
      </c>
      <c r="H7">
        <v>56222</v>
      </c>
      <c r="I7">
        <v>56236</v>
      </c>
      <c r="J7">
        <v>56243</v>
      </c>
      <c r="K7">
        <v>56251</v>
      </c>
      <c r="L7">
        <v>56271</v>
      </c>
      <c r="M7">
        <v>56309</v>
      </c>
      <c r="N7">
        <v>56343</v>
      </c>
      <c r="O7">
        <v>56351</v>
      </c>
      <c r="P7">
        <v>56393</v>
      </c>
      <c r="Q7">
        <v>56446</v>
      </c>
      <c r="R7">
        <v>56497</v>
      </c>
      <c r="S7">
        <v>56504</v>
      </c>
      <c r="T7">
        <v>56559</v>
      </c>
      <c r="U7">
        <v>56616</v>
      </c>
      <c r="V7">
        <v>56668</v>
      </c>
      <c r="W7">
        <v>56675</v>
      </c>
      <c r="X7">
        <v>56716</v>
      </c>
      <c r="Y7">
        <v>56766</v>
      </c>
      <c r="Z7">
        <v>56779</v>
      </c>
      <c r="AA7">
        <v>56839</v>
      </c>
      <c r="AB7">
        <v>56883</v>
      </c>
      <c r="AC7">
        <v>56942</v>
      </c>
      <c r="AD7">
        <v>56961</v>
      </c>
      <c r="AI7" s="16">
        <f>MAX(C7:AG7)-B7</f>
        <v>860</v>
      </c>
      <c r="AJ7" s="7"/>
    </row>
    <row r="8" spans="1:40" x14ac:dyDescent="0.25">
      <c r="B8">
        <v>5</v>
      </c>
      <c r="C8">
        <f t="shared" ref="C8:AD8" si="1">C7-B7</f>
        <v>39</v>
      </c>
      <c r="D8">
        <f t="shared" si="1"/>
        <v>26</v>
      </c>
      <c r="E8">
        <f t="shared" si="1"/>
        <v>34</v>
      </c>
      <c r="F8">
        <f t="shared" si="1"/>
        <v>14</v>
      </c>
      <c r="G8">
        <f t="shared" si="1"/>
        <v>1</v>
      </c>
      <c r="H8">
        <f t="shared" si="1"/>
        <v>7</v>
      </c>
      <c r="I8">
        <f t="shared" si="1"/>
        <v>14</v>
      </c>
      <c r="J8">
        <f t="shared" si="1"/>
        <v>7</v>
      </c>
      <c r="K8">
        <f t="shared" si="1"/>
        <v>8</v>
      </c>
      <c r="L8">
        <f t="shared" si="1"/>
        <v>20</v>
      </c>
      <c r="M8">
        <f t="shared" si="1"/>
        <v>38</v>
      </c>
      <c r="N8">
        <f t="shared" si="1"/>
        <v>34</v>
      </c>
      <c r="O8">
        <f t="shared" si="1"/>
        <v>8</v>
      </c>
      <c r="P8">
        <f t="shared" si="1"/>
        <v>42</v>
      </c>
      <c r="Q8">
        <f t="shared" si="1"/>
        <v>53</v>
      </c>
      <c r="R8">
        <f t="shared" si="1"/>
        <v>51</v>
      </c>
      <c r="S8">
        <f t="shared" si="1"/>
        <v>7</v>
      </c>
      <c r="T8">
        <f t="shared" si="1"/>
        <v>55</v>
      </c>
      <c r="U8">
        <f t="shared" si="1"/>
        <v>57</v>
      </c>
      <c r="V8">
        <f t="shared" si="1"/>
        <v>52</v>
      </c>
      <c r="W8">
        <f t="shared" si="1"/>
        <v>7</v>
      </c>
      <c r="X8">
        <f t="shared" si="1"/>
        <v>41</v>
      </c>
      <c r="Y8">
        <f t="shared" si="1"/>
        <v>50</v>
      </c>
      <c r="Z8">
        <f t="shared" si="1"/>
        <v>13</v>
      </c>
      <c r="AA8">
        <f t="shared" si="1"/>
        <v>60</v>
      </c>
      <c r="AB8">
        <f t="shared" si="1"/>
        <v>44</v>
      </c>
      <c r="AC8">
        <f t="shared" si="1"/>
        <v>59</v>
      </c>
      <c r="AD8">
        <f t="shared" si="1"/>
        <v>19</v>
      </c>
      <c r="AI8" s="15">
        <f>SUM(C8:AG8)</f>
        <v>860</v>
      </c>
    </row>
    <row r="9" spans="1:40" x14ac:dyDescent="0.25">
      <c r="B9" s="26">
        <v>0.25</v>
      </c>
      <c r="C9" s="26">
        <f>C8/C4-1</f>
        <v>5.4054054054053946E-2</v>
      </c>
      <c r="D9" s="26">
        <f>D8/D4-1</f>
        <v>8.3333333333333259E-2</v>
      </c>
      <c r="E9" s="26">
        <f>E8/E4-1</f>
        <v>3.0303030303030276E-2</v>
      </c>
      <c r="F9" s="26">
        <f>F8/F4-1</f>
        <v>7.6923076923076872E-2</v>
      </c>
      <c r="G9" s="26"/>
      <c r="H9" s="26">
        <f t="shared" ref="H9:AD9" si="2">H8/H4-1</f>
        <v>0.39999999999999991</v>
      </c>
      <c r="I9" s="26">
        <f t="shared" si="2"/>
        <v>7.6923076923076872E-2</v>
      </c>
      <c r="J9" s="26">
        <f t="shared" si="2"/>
        <v>0.16666666666666674</v>
      </c>
      <c r="K9" s="26">
        <f t="shared" si="2"/>
        <v>0.60000000000000009</v>
      </c>
      <c r="L9" s="26">
        <f t="shared" si="2"/>
        <v>5.2631578947368363E-2</v>
      </c>
      <c r="M9" s="26">
        <f t="shared" si="2"/>
        <v>2.7027027027026973E-2</v>
      </c>
      <c r="N9" s="26">
        <f t="shared" si="2"/>
        <v>6.25E-2</v>
      </c>
      <c r="O9" s="26">
        <f t="shared" si="2"/>
        <v>0.33333333333333326</v>
      </c>
      <c r="P9" s="26">
        <f t="shared" si="2"/>
        <v>2.4390243902439046E-2</v>
      </c>
      <c r="Q9" s="26">
        <f t="shared" si="2"/>
        <v>1.9230769230769162E-2</v>
      </c>
      <c r="R9" s="26">
        <f t="shared" si="2"/>
        <v>2.0000000000000018E-2</v>
      </c>
      <c r="S9" s="26">
        <f t="shared" si="2"/>
        <v>0.39999999999999991</v>
      </c>
      <c r="T9" s="26">
        <f t="shared" si="2"/>
        <v>0</v>
      </c>
      <c r="U9" s="26">
        <f t="shared" si="2"/>
        <v>3.6363636363636376E-2</v>
      </c>
      <c r="V9" s="26">
        <f t="shared" si="2"/>
        <v>0</v>
      </c>
      <c r="W9" s="26">
        <f t="shared" si="2"/>
        <v>0.75</v>
      </c>
      <c r="X9" s="26">
        <f t="shared" si="2"/>
        <v>2.4999999999999911E-2</v>
      </c>
      <c r="Y9" s="26">
        <f t="shared" si="2"/>
        <v>2.0408163265306145E-2</v>
      </c>
      <c r="Z9" s="26">
        <f t="shared" si="2"/>
        <v>0.18181818181818188</v>
      </c>
      <c r="AA9" s="26">
        <f t="shared" si="2"/>
        <v>0</v>
      </c>
      <c r="AB9" s="26">
        <f t="shared" si="2"/>
        <v>4.7619047619047672E-2</v>
      </c>
      <c r="AC9" s="26">
        <f t="shared" si="2"/>
        <v>1.7241379310344751E-2</v>
      </c>
      <c r="AD9" s="26">
        <f t="shared" si="2"/>
        <v>5.555555555555558E-2</v>
      </c>
      <c r="AE9" s="26"/>
      <c r="AF9" s="26"/>
      <c r="AG9" s="26"/>
      <c r="AI9" s="26">
        <f>AI8/AI4-1</f>
        <v>4.6228710462287159E-2</v>
      </c>
    </row>
  </sheetData>
  <phoneticPr fontId="1" type="noConversion"/>
  <conditionalFormatting sqref="T4:AG4 B4:R4">
    <cfRule type="cellIs" dxfId="3074" priority="1" stopIfTrue="1" operator="greaterThan">
      <formula>70</formula>
    </cfRule>
    <cfRule type="cellIs" dxfId="3073" priority="2" stopIfTrue="1" operator="between">
      <formula>60</formula>
      <formula>70</formula>
    </cfRule>
    <cfRule type="cellIs" dxfId="307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8.8450000000000006</v>
      </c>
      <c r="C3" s="11">
        <v>9.9890000000000008</v>
      </c>
      <c r="D3" s="11">
        <v>11.41</v>
      </c>
      <c r="E3" s="11">
        <v>9.9979999999999993</v>
      </c>
      <c r="F3" s="11">
        <v>11.208</v>
      </c>
      <c r="G3" s="11">
        <v>12.79</v>
      </c>
      <c r="H3" s="11">
        <v>8.0340000000000007</v>
      </c>
      <c r="I3" s="11">
        <v>12.385</v>
      </c>
      <c r="J3" s="11">
        <v>5.4669999999999996</v>
      </c>
      <c r="K3" s="11">
        <v>2.6030000000000002</v>
      </c>
      <c r="L3" s="11">
        <v>11.401999999999999</v>
      </c>
      <c r="M3" s="11">
        <v>10.307</v>
      </c>
      <c r="N3" s="11">
        <v>9.7170000000000005</v>
      </c>
      <c r="O3" s="11">
        <v>10.029</v>
      </c>
      <c r="P3" s="11">
        <v>10.614000000000001</v>
      </c>
      <c r="Q3" s="11">
        <v>11.234999999999999</v>
      </c>
      <c r="R3" s="11">
        <v>10.137</v>
      </c>
      <c r="S3" s="11">
        <v>9.8190000000000008</v>
      </c>
      <c r="T3" s="11">
        <v>0.96899999999999997</v>
      </c>
      <c r="U3" s="11">
        <v>9.5790000000000006</v>
      </c>
      <c r="V3" s="11">
        <v>13.71</v>
      </c>
      <c r="W3" s="11">
        <v>10.289</v>
      </c>
      <c r="X3" s="11">
        <v>13.422000000000001</v>
      </c>
      <c r="Y3" s="11">
        <v>10.678000000000001</v>
      </c>
      <c r="Z3" s="11">
        <v>5.032</v>
      </c>
      <c r="AA3" s="11">
        <v>10.568</v>
      </c>
      <c r="AB3" s="11">
        <v>12.776999999999999</v>
      </c>
      <c r="AC3" s="11">
        <v>10.46</v>
      </c>
      <c r="AD3" s="11">
        <v>11.503</v>
      </c>
      <c r="AE3" s="11">
        <v>10.228999999999999</v>
      </c>
      <c r="AF3" s="11">
        <v>10.882</v>
      </c>
      <c r="AG3" s="11">
        <v>10.379</v>
      </c>
      <c r="AH3" s="11"/>
      <c r="AI3" s="11"/>
      <c r="AM3" s="5"/>
    </row>
    <row r="4" spans="1:40" s="4" customFormat="1" x14ac:dyDescent="0.25">
      <c r="A4" s="3" t="s">
        <v>7</v>
      </c>
      <c r="B4" s="22">
        <v>18</v>
      </c>
      <c r="C4" s="22">
        <v>12</v>
      </c>
      <c r="D4" s="22">
        <v>23</v>
      </c>
      <c r="E4" s="22">
        <v>42</v>
      </c>
      <c r="F4" s="22">
        <v>46</v>
      </c>
      <c r="G4" s="22">
        <v>43</v>
      </c>
      <c r="H4" s="22">
        <v>11</v>
      </c>
      <c r="I4" s="22">
        <v>21</v>
      </c>
      <c r="J4" s="22">
        <v>18</v>
      </c>
      <c r="K4" s="22">
        <v>6</v>
      </c>
      <c r="L4" s="22">
        <v>62</v>
      </c>
      <c r="M4" s="22">
        <v>64</v>
      </c>
      <c r="N4" s="22">
        <v>52</v>
      </c>
      <c r="O4" s="22">
        <v>66</v>
      </c>
      <c r="P4" s="22">
        <v>67</v>
      </c>
      <c r="Q4" s="22">
        <v>66</v>
      </c>
      <c r="R4" s="22">
        <v>68</v>
      </c>
      <c r="S4" s="11">
        <v>68</v>
      </c>
      <c r="T4" s="22">
        <v>2</v>
      </c>
      <c r="U4" s="22">
        <v>24</v>
      </c>
      <c r="V4" s="22">
        <v>39</v>
      </c>
      <c r="W4" s="22">
        <v>21</v>
      </c>
      <c r="X4" s="22">
        <v>25</v>
      </c>
      <c r="Y4" s="22">
        <v>63</v>
      </c>
      <c r="Z4" s="22">
        <v>23</v>
      </c>
      <c r="AA4" s="22">
        <v>65</v>
      </c>
      <c r="AB4" s="22">
        <v>24</v>
      </c>
      <c r="AC4" s="22">
        <v>74</v>
      </c>
      <c r="AD4" s="22">
        <v>55</v>
      </c>
      <c r="AE4" s="22">
        <v>72</v>
      </c>
      <c r="AF4" s="22">
        <v>71</v>
      </c>
      <c r="AG4" s="22">
        <v>64</v>
      </c>
      <c r="AI4" s="15">
        <f>SUM(C4:AG4)</f>
        <v>1357</v>
      </c>
      <c r="AJ4" s="6">
        <f>AVERAGE(C4:AG4)</f>
        <v>43.774193548387096</v>
      </c>
      <c r="AK4" s="17"/>
    </row>
    <row r="5" spans="1:40" x14ac:dyDescent="0.25">
      <c r="A5" s="2" t="s">
        <v>12</v>
      </c>
      <c r="B5" s="16">
        <v>57834</v>
      </c>
      <c r="C5" s="16">
        <f t="shared" ref="C5:AG5" si="0">$A6+C6</f>
        <v>57846</v>
      </c>
      <c r="D5" s="16">
        <f t="shared" si="0"/>
        <v>57869</v>
      </c>
      <c r="E5" s="16">
        <f t="shared" si="0"/>
        <v>57911</v>
      </c>
      <c r="F5" s="16">
        <f t="shared" si="0"/>
        <v>57957</v>
      </c>
      <c r="G5" s="16">
        <f t="shared" si="0"/>
        <v>58000</v>
      </c>
      <c r="H5" s="16">
        <f t="shared" si="0"/>
        <v>58011</v>
      </c>
      <c r="I5" s="16">
        <f t="shared" si="0"/>
        <v>58032</v>
      </c>
      <c r="J5" s="16">
        <f t="shared" si="0"/>
        <v>58050</v>
      </c>
      <c r="K5" s="16">
        <f t="shared" si="0"/>
        <v>58056</v>
      </c>
      <c r="L5" s="16">
        <f t="shared" si="0"/>
        <v>58118</v>
      </c>
      <c r="M5" s="16">
        <f t="shared" si="0"/>
        <v>58182</v>
      </c>
      <c r="N5" s="16">
        <f t="shared" si="0"/>
        <v>58234</v>
      </c>
      <c r="O5" s="16">
        <f t="shared" si="0"/>
        <v>58300</v>
      </c>
      <c r="P5" s="16">
        <f t="shared" si="0"/>
        <v>58367</v>
      </c>
      <c r="Q5" s="16">
        <f t="shared" si="0"/>
        <v>58433</v>
      </c>
      <c r="R5" s="16">
        <f t="shared" si="0"/>
        <v>58501</v>
      </c>
      <c r="S5" s="16">
        <f t="shared" si="0"/>
        <v>58569</v>
      </c>
      <c r="T5" s="16">
        <f t="shared" si="0"/>
        <v>58571</v>
      </c>
      <c r="U5" s="16">
        <f t="shared" si="0"/>
        <v>58595</v>
      </c>
      <c r="V5" s="16">
        <f t="shared" si="0"/>
        <v>58634</v>
      </c>
      <c r="W5" s="16">
        <f t="shared" si="0"/>
        <v>58655</v>
      </c>
      <c r="X5" s="16">
        <f t="shared" si="0"/>
        <v>58680</v>
      </c>
      <c r="Y5" s="16">
        <f t="shared" si="0"/>
        <v>58743</v>
      </c>
      <c r="Z5" s="16">
        <f t="shared" si="0"/>
        <v>58766</v>
      </c>
      <c r="AA5" s="16">
        <f t="shared" si="0"/>
        <v>58831</v>
      </c>
      <c r="AB5" s="16">
        <f t="shared" si="0"/>
        <v>58855</v>
      </c>
      <c r="AC5" s="16">
        <f t="shared" si="0"/>
        <v>58929</v>
      </c>
      <c r="AD5" s="16">
        <f t="shared" si="0"/>
        <v>58984</v>
      </c>
      <c r="AE5" s="16">
        <f t="shared" si="0"/>
        <v>59056</v>
      </c>
      <c r="AF5" s="16">
        <f t="shared" si="0"/>
        <v>59127</v>
      </c>
      <c r="AG5" s="16">
        <f t="shared" si="0"/>
        <v>59191</v>
      </c>
      <c r="AI5" s="16">
        <f>MAX(C5:AG5)-B5</f>
        <v>1357</v>
      </c>
    </row>
    <row r="6" spans="1:40" s="15" customFormat="1" x14ac:dyDescent="0.25">
      <c r="A6" s="2">
        <v>46549</v>
      </c>
      <c r="B6">
        <v>11285</v>
      </c>
      <c r="C6">
        <v>11297</v>
      </c>
      <c r="D6">
        <v>11320</v>
      </c>
      <c r="E6">
        <v>11362</v>
      </c>
      <c r="F6">
        <v>11408</v>
      </c>
      <c r="G6">
        <v>11451</v>
      </c>
      <c r="H6">
        <v>11462</v>
      </c>
      <c r="I6">
        <v>11483</v>
      </c>
      <c r="J6">
        <v>11501</v>
      </c>
      <c r="K6">
        <v>11507</v>
      </c>
      <c r="L6">
        <v>11569</v>
      </c>
      <c r="M6">
        <v>11633</v>
      </c>
      <c r="N6">
        <v>11685</v>
      </c>
      <c r="O6">
        <v>11751</v>
      </c>
      <c r="P6">
        <v>11818</v>
      </c>
      <c r="Q6">
        <v>11884</v>
      </c>
      <c r="R6">
        <v>11952</v>
      </c>
      <c r="S6">
        <v>12020</v>
      </c>
      <c r="T6">
        <v>12022</v>
      </c>
      <c r="U6">
        <v>12046</v>
      </c>
      <c r="V6">
        <v>12085</v>
      </c>
      <c r="W6">
        <v>12106</v>
      </c>
      <c r="X6">
        <v>12131</v>
      </c>
      <c r="Y6">
        <v>12194</v>
      </c>
      <c r="Z6">
        <v>12217</v>
      </c>
      <c r="AA6">
        <v>12282</v>
      </c>
      <c r="AB6">
        <v>12306</v>
      </c>
      <c r="AC6">
        <v>12380</v>
      </c>
      <c r="AD6">
        <v>12435</v>
      </c>
      <c r="AE6">
        <v>12507</v>
      </c>
      <c r="AF6">
        <v>12578</v>
      </c>
      <c r="AG6">
        <v>12642</v>
      </c>
    </row>
    <row r="7" spans="1:40" x14ac:dyDescent="0.25">
      <c r="A7" s="2" t="s">
        <v>61</v>
      </c>
      <c r="B7">
        <v>56961</v>
      </c>
      <c r="C7">
        <v>56975</v>
      </c>
      <c r="D7">
        <v>57000</v>
      </c>
      <c r="E7">
        <v>57043</v>
      </c>
      <c r="F7">
        <v>57090</v>
      </c>
      <c r="G7">
        <v>57135</v>
      </c>
      <c r="H7">
        <v>57147</v>
      </c>
      <c r="I7">
        <v>57170</v>
      </c>
      <c r="J7">
        <v>57190</v>
      </c>
      <c r="K7">
        <v>57198</v>
      </c>
      <c r="L7">
        <v>57261</v>
      </c>
      <c r="M7">
        <v>57327</v>
      </c>
      <c r="N7">
        <v>57380</v>
      </c>
      <c r="O7">
        <v>57447</v>
      </c>
      <c r="P7">
        <v>57515</v>
      </c>
      <c r="Q7">
        <v>57582</v>
      </c>
      <c r="R7">
        <v>57651</v>
      </c>
      <c r="S7">
        <v>57720</v>
      </c>
      <c r="T7">
        <v>57724</v>
      </c>
      <c r="U7">
        <v>57750</v>
      </c>
      <c r="V7">
        <v>57790</v>
      </c>
      <c r="W7">
        <v>57814</v>
      </c>
      <c r="X7">
        <v>57841</v>
      </c>
      <c r="Y7">
        <v>57905</v>
      </c>
      <c r="Z7">
        <v>57929</v>
      </c>
      <c r="AA7">
        <v>57995</v>
      </c>
      <c r="AB7">
        <v>58022</v>
      </c>
      <c r="AC7">
        <v>58096</v>
      </c>
      <c r="AD7">
        <v>58153</v>
      </c>
      <c r="AE7">
        <v>58226</v>
      </c>
      <c r="AF7">
        <v>58298</v>
      </c>
      <c r="AG7">
        <v>58364</v>
      </c>
      <c r="AI7" s="16">
        <f>MAX(C7:AG7)-B7</f>
        <v>1403</v>
      </c>
      <c r="AJ7" s="7"/>
    </row>
    <row r="8" spans="1:40" x14ac:dyDescent="0.25">
      <c r="B8">
        <v>19</v>
      </c>
      <c r="C8">
        <f t="shared" ref="C8:AG8" si="1">C7-B7</f>
        <v>14</v>
      </c>
      <c r="D8">
        <f t="shared" si="1"/>
        <v>25</v>
      </c>
      <c r="E8">
        <f t="shared" si="1"/>
        <v>43</v>
      </c>
      <c r="F8">
        <f t="shared" si="1"/>
        <v>47</v>
      </c>
      <c r="G8">
        <f t="shared" si="1"/>
        <v>45</v>
      </c>
      <c r="H8">
        <f t="shared" si="1"/>
        <v>12</v>
      </c>
      <c r="I8">
        <f t="shared" si="1"/>
        <v>23</v>
      </c>
      <c r="J8">
        <f t="shared" si="1"/>
        <v>20</v>
      </c>
      <c r="K8">
        <f t="shared" si="1"/>
        <v>8</v>
      </c>
      <c r="L8">
        <f t="shared" si="1"/>
        <v>63</v>
      </c>
      <c r="M8">
        <f t="shared" si="1"/>
        <v>66</v>
      </c>
      <c r="N8">
        <f t="shared" si="1"/>
        <v>53</v>
      </c>
      <c r="O8">
        <f t="shared" si="1"/>
        <v>67</v>
      </c>
      <c r="P8">
        <f t="shared" si="1"/>
        <v>68</v>
      </c>
      <c r="Q8">
        <f t="shared" si="1"/>
        <v>67</v>
      </c>
      <c r="R8">
        <f t="shared" si="1"/>
        <v>69</v>
      </c>
      <c r="S8">
        <f t="shared" si="1"/>
        <v>69</v>
      </c>
      <c r="T8">
        <f t="shared" si="1"/>
        <v>4</v>
      </c>
      <c r="U8">
        <f t="shared" si="1"/>
        <v>26</v>
      </c>
      <c r="V8">
        <f t="shared" si="1"/>
        <v>40</v>
      </c>
      <c r="W8">
        <f t="shared" si="1"/>
        <v>24</v>
      </c>
      <c r="X8">
        <f t="shared" si="1"/>
        <v>27</v>
      </c>
      <c r="Y8">
        <f t="shared" si="1"/>
        <v>64</v>
      </c>
      <c r="Z8">
        <f t="shared" si="1"/>
        <v>24</v>
      </c>
      <c r="AA8">
        <f t="shared" si="1"/>
        <v>66</v>
      </c>
      <c r="AB8">
        <f t="shared" si="1"/>
        <v>27</v>
      </c>
      <c r="AC8">
        <f t="shared" si="1"/>
        <v>74</v>
      </c>
      <c r="AD8">
        <f t="shared" si="1"/>
        <v>57</v>
      </c>
      <c r="AE8">
        <f t="shared" si="1"/>
        <v>73</v>
      </c>
      <c r="AF8">
        <f t="shared" si="1"/>
        <v>72</v>
      </c>
      <c r="AG8">
        <f t="shared" si="1"/>
        <v>66</v>
      </c>
      <c r="AI8" s="15">
        <f>SUM(C8:AG8)</f>
        <v>1403</v>
      </c>
    </row>
    <row r="9" spans="1:40" x14ac:dyDescent="0.25">
      <c r="B9" s="26">
        <v>5.555555555555558E-2</v>
      </c>
      <c r="C9" s="26">
        <f t="shared" ref="C9:AG9" si="2">C8/C4-1</f>
        <v>0.16666666666666674</v>
      </c>
      <c r="D9" s="26">
        <f t="shared" si="2"/>
        <v>8.6956521739130377E-2</v>
      </c>
      <c r="E9" s="26">
        <f t="shared" si="2"/>
        <v>2.3809523809523725E-2</v>
      </c>
      <c r="F9" s="26">
        <f t="shared" si="2"/>
        <v>2.1739130434782705E-2</v>
      </c>
      <c r="G9" s="26">
        <f t="shared" si="2"/>
        <v>4.6511627906976827E-2</v>
      </c>
      <c r="H9" s="26">
        <f t="shared" si="2"/>
        <v>9.0909090909090828E-2</v>
      </c>
      <c r="I9" s="26">
        <f t="shared" si="2"/>
        <v>9.5238095238095344E-2</v>
      </c>
      <c r="J9" s="26">
        <f t="shared" si="2"/>
        <v>0.11111111111111116</v>
      </c>
      <c r="K9" s="26">
        <f t="shared" si="2"/>
        <v>0.33333333333333326</v>
      </c>
      <c r="L9" s="26">
        <f t="shared" si="2"/>
        <v>1.6129032258064502E-2</v>
      </c>
      <c r="M9" s="26">
        <f t="shared" si="2"/>
        <v>3.125E-2</v>
      </c>
      <c r="N9" s="26">
        <f t="shared" si="2"/>
        <v>1.9230769230769162E-2</v>
      </c>
      <c r="O9" s="26">
        <f t="shared" si="2"/>
        <v>1.5151515151515138E-2</v>
      </c>
      <c r="P9" s="26">
        <f t="shared" si="2"/>
        <v>1.4925373134328401E-2</v>
      </c>
      <c r="Q9" s="26">
        <f t="shared" si="2"/>
        <v>1.5151515151515138E-2</v>
      </c>
      <c r="R9" s="26">
        <f t="shared" si="2"/>
        <v>1.4705882352941124E-2</v>
      </c>
      <c r="S9" s="26">
        <f t="shared" si="2"/>
        <v>1.4705882352941124E-2</v>
      </c>
      <c r="T9" s="27">
        <f t="shared" si="2"/>
        <v>1</v>
      </c>
      <c r="U9" s="26">
        <f t="shared" si="2"/>
        <v>8.3333333333333259E-2</v>
      </c>
      <c r="V9" s="26">
        <f t="shared" si="2"/>
        <v>2.564102564102555E-2</v>
      </c>
      <c r="W9" s="26">
        <f t="shared" si="2"/>
        <v>0.14285714285714279</v>
      </c>
      <c r="X9" s="26">
        <f t="shared" si="2"/>
        <v>8.0000000000000071E-2</v>
      </c>
      <c r="Y9" s="26">
        <f t="shared" si="2"/>
        <v>1.5873015873015817E-2</v>
      </c>
      <c r="Z9" s="26">
        <f t="shared" si="2"/>
        <v>4.3478260869565188E-2</v>
      </c>
      <c r="AA9" s="26">
        <f t="shared" si="2"/>
        <v>1.538461538461533E-2</v>
      </c>
      <c r="AB9" s="26">
        <f t="shared" si="2"/>
        <v>0.125</v>
      </c>
      <c r="AC9" s="26">
        <f t="shared" si="2"/>
        <v>0</v>
      </c>
      <c r="AD9" s="26">
        <f t="shared" si="2"/>
        <v>3.6363636363636376E-2</v>
      </c>
      <c r="AE9" s="26">
        <f t="shared" si="2"/>
        <v>1.388888888888884E-2</v>
      </c>
      <c r="AF9" s="26">
        <f t="shared" si="2"/>
        <v>1.4084507042253502E-2</v>
      </c>
      <c r="AG9" s="26">
        <f t="shared" si="2"/>
        <v>3.125E-2</v>
      </c>
      <c r="AI9" s="26">
        <f>AI8/AI4-1</f>
        <v>3.3898305084745672E-2</v>
      </c>
    </row>
  </sheetData>
  <phoneticPr fontId="1" type="noConversion"/>
  <conditionalFormatting sqref="B4:R4 T4:AG4">
    <cfRule type="cellIs" dxfId="3071" priority="1" stopIfTrue="1" operator="greaterThan">
      <formula>70</formula>
    </cfRule>
    <cfRule type="cellIs" dxfId="3070" priority="2" stopIfTrue="1" operator="between">
      <formula>60</formula>
      <formula>70</formula>
    </cfRule>
    <cfRule type="cellIs" dxfId="3069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10.379</v>
      </c>
      <c r="C3" s="11">
        <v>13.036</v>
      </c>
      <c r="D3" s="11">
        <v>2.5</v>
      </c>
      <c r="E3" s="11">
        <v>12.086</v>
      </c>
      <c r="F3" s="11">
        <v>12.363</v>
      </c>
      <c r="G3" s="11">
        <v>13.048999999999999</v>
      </c>
      <c r="H3" s="11">
        <v>11.827999999999999</v>
      </c>
      <c r="I3" s="11">
        <v>10.522</v>
      </c>
      <c r="J3" s="11">
        <v>10.531000000000001</v>
      </c>
      <c r="K3" s="11">
        <v>10.243</v>
      </c>
      <c r="L3" s="11">
        <v>10.571</v>
      </c>
      <c r="M3" s="11">
        <v>12.16</v>
      </c>
      <c r="N3" s="11">
        <v>10.723000000000001</v>
      </c>
      <c r="O3" s="11">
        <v>10.608000000000001</v>
      </c>
      <c r="P3" s="11">
        <v>12.747</v>
      </c>
      <c r="Q3" s="11">
        <v>9.3049999999999997</v>
      </c>
      <c r="R3" s="11">
        <v>6.1929999999999996</v>
      </c>
      <c r="S3" s="11">
        <v>13.31</v>
      </c>
      <c r="T3" s="11">
        <v>13.848000000000001</v>
      </c>
      <c r="U3" s="11">
        <v>13.743</v>
      </c>
      <c r="V3" s="11">
        <v>14.131</v>
      </c>
      <c r="W3" s="11">
        <v>10.994</v>
      </c>
      <c r="X3" s="11">
        <v>10.772</v>
      </c>
      <c r="Y3" s="11">
        <v>11.55</v>
      </c>
      <c r="Z3" s="11">
        <v>10.766</v>
      </c>
      <c r="AA3" s="11">
        <v>5.7460000000000004</v>
      </c>
      <c r="AB3" s="11">
        <v>6.0410000000000004</v>
      </c>
      <c r="AC3" s="11">
        <v>4.0190000000000001</v>
      </c>
      <c r="AD3" s="11">
        <v>11.705</v>
      </c>
      <c r="AE3" s="11">
        <v>12.375999999999999</v>
      </c>
      <c r="AF3" s="11">
        <v>10.772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64</v>
      </c>
      <c r="C4" s="22">
        <v>55</v>
      </c>
      <c r="D4" s="22">
        <v>12</v>
      </c>
      <c r="E4" s="22">
        <v>63</v>
      </c>
      <c r="F4" s="22">
        <v>31</v>
      </c>
      <c r="G4" s="22">
        <v>40</v>
      </c>
      <c r="H4" s="22">
        <v>53</v>
      </c>
      <c r="I4" s="22">
        <v>75</v>
      </c>
      <c r="J4" s="22">
        <v>76</v>
      </c>
      <c r="K4" s="22">
        <v>76</v>
      </c>
      <c r="L4" s="22">
        <v>76</v>
      </c>
      <c r="M4" s="22">
        <v>40</v>
      </c>
      <c r="N4" s="22">
        <v>73</v>
      </c>
      <c r="O4" s="22">
        <v>78</v>
      </c>
      <c r="P4" s="22">
        <v>63</v>
      </c>
      <c r="Q4" s="22">
        <v>28</v>
      </c>
      <c r="R4" s="22">
        <v>14</v>
      </c>
      <c r="S4" s="11">
        <v>50</v>
      </c>
      <c r="T4" s="22">
        <v>62</v>
      </c>
      <c r="U4" s="22">
        <v>35</v>
      </c>
      <c r="V4" s="22">
        <v>77</v>
      </c>
      <c r="W4" s="22">
        <v>83</v>
      </c>
      <c r="X4" s="22">
        <v>83</v>
      </c>
      <c r="Y4" s="22">
        <v>73</v>
      </c>
      <c r="Z4" s="22">
        <v>80</v>
      </c>
      <c r="AA4" s="22">
        <v>10</v>
      </c>
      <c r="AB4" s="22">
        <v>19</v>
      </c>
      <c r="AC4" s="22">
        <v>17</v>
      </c>
      <c r="AD4" s="22">
        <v>21</v>
      </c>
      <c r="AE4" s="22">
        <v>84</v>
      </c>
      <c r="AF4" s="22">
        <v>82</v>
      </c>
      <c r="AG4" s="22"/>
      <c r="AI4" s="15">
        <f>SUM(C4:AG4)</f>
        <v>1629</v>
      </c>
      <c r="AJ4" s="6">
        <f>AVERAGE(C4:AG4)</f>
        <v>54.3</v>
      </c>
      <c r="AK4" s="17"/>
    </row>
    <row r="5" spans="1:40" x14ac:dyDescent="0.25">
      <c r="A5" s="2" t="s">
        <v>12</v>
      </c>
      <c r="B5" s="16">
        <v>59191</v>
      </c>
      <c r="C5" s="16">
        <f t="shared" ref="C5:AF5" si="0">$A6+C6</f>
        <v>59246</v>
      </c>
      <c r="D5" s="16">
        <f t="shared" si="0"/>
        <v>59258</v>
      </c>
      <c r="E5" s="16">
        <f t="shared" si="0"/>
        <v>59321</v>
      </c>
      <c r="F5" s="16">
        <f t="shared" si="0"/>
        <v>59352</v>
      </c>
      <c r="G5" s="16">
        <f t="shared" si="0"/>
        <v>59392</v>
      </c>
      <c r="H5" s="16">
        <f t="shared" si="0"/>
        <v>59445</v>
      </c>
      <c r="I5" s="16">
        <f t="shared" si="0"/>
        <v>59520</v>
      </c>
      <c r="J5" s="16">
        <f t="shared" si="0"/>
        <v>59596</v>
      </c>
      <c r="K5" s="16">
        <f t="shared" si="0"/>
        <v>59672</v>
      </c>
      <c r="L5" s="16">
        <f t="shared" si="0"/>
        <v>59748</v>
      </c>
      <c r="M5" s="16">
        <f t="shared" si="0"/>
        <v>59788</v>
      </c>
      <c r="N5" s="16">
        <f t="shared" si="0"/>
        <v>59861</v>
      </c>
      <c r="O5" s="16">
        <f t="shared" si="0"/>
        <v>59939</v>
      </c>
      <c r="P5" s="16">
        <f t="shared" si="0"/>
        <v>60002</v>
      </c>
      <c r="Q5" s="16">
        <f t="shared" si="0"/>
        <v>60030</v>
      </c>
      <c r="R5" s="16">
        <f t="shared" si="0"/>
        <v>60044</v>
      </c>
      <c r="S5" s="16">
        <f t="shared" si="0"/>
        <v>60094</v>
      </c>
      <c r="T5" s="16">
        <f t="shared" si="0"/>
        <v>60156</v>
      </c>
      <c r="U5" s="16">
        <f t="shared" si="0"/>
        <v>60191</v>
      </c>
      <c r="V5" s="16">
        <f t="shared" si="0"/>
        <v>60268</v>
      </c>
      <c r="W5" s="16">
        <f t="shared" si="0"/>
        <v>60351</v>
      </c>
      <c r="X5" s="16">
        <f t="shared" si="0"/>
        <v>60434</v>
      </c>
      <c r="Y5" s="16">
        <f t="shared" si="0"/>
        <v>60507</v>
      </c>
      <c r="Z5" s="16">
        <f t="shared" si="0"/>
        <v>60587</v>
      </c>
      <c r="AA5" s="16">
        <f t="shared" si="0"/>
        <v>60597</v>
      </c>
      <c r="AB5" s="16">
        <f t="shared" si="0"/>
        <v>60616</v>
      </c>
      <c r="AC5" s="16">
        <f t="shared" si="0"/>
        <v>60633</v>
      </c>
      <c r="AD5" s="16">
        <f t="shared" si="0"/>
        <v>60654</v>
      </c>
      <c r="AE5" s="16">
        <f t="shared" si="0"/>
        <v>60738</v>
      </c>
      <c r="AF5" s="16">
        <f t="shared" si="0"/>
        <v>60820</v>
      </c>
      <c r="AG5" s="16"/>
      <c r="AI5" s="16">
        <f>MAX(C5:AG5)-B5</f>
        <v>1629</v>
      </c>
    </row>
    <row r="6" spans="1:40" s="15" customFormat="1" x14ac:dyDescent="0.25">
      <c r="A6" s="2">
        <v>46549</v>
      </c>
      <c r="B6">
        <v>12642</v>
      </c>
      <c r="C6">
        <v>12697</v>
      </c>
      <c r="D6">
        <v>12709</v>
      </c>
      <c r="E6">
        <v>12772</v>
      </c>
      <c r="F6">
        <v>12803</v>
      </c>
      <c r="G6">
        <v>12843</v>
      </c>
      <c r="H6">
        <v>12896</v>
      </c>
      <c r="I6">
        <v>12971</v>
      </c>
      <c r="J6">
        <v>13047</v>
      </c>
      <c r="K6">
        <v>13123</v>
      </c>
      <c r="L6">
        <v>13199</v>
      </c>
      <c r="M6">
        <v>13239</v>
      </c>
      <c r="N6">
        <v>13312</v>
      </c>
      <c r="O6">
        <v>13390</v>
      </c>
      <c r="P6">
        <v>13453</v>
      </c>
      <c r="Q6">
        <v>13481</v>
      </c>
      <c r="R6">
        <v>13495</v>
      </c>
      <c r="S6">
        <v>13545</v>
      </c>
      <c r="T6">
        <v>13607</v>
      </c>
      <c r="U6">
        <v>13642</v>
      </c>
      <c r="V6">
        <v>13719</v>
      </c>
      <c r="W6">
        <v>13802</v>
      </c>
      <c r="X6">
        <v>13885</v>
      </c>
      <c r="Y6">
        <v>13958</v>
      </c>
      <c r="Z6">
        <v>14038</v>
      </c>
      <c r="AA6">
        <v>14048</v>
      </c>
      <c r="AB6">
        <v>14067</v>
      </c>
      <c r="AC6">
        <v>14084</v>
      </c>
      <c r="AD6">
        <v>14105</v>
      </c>
      <c r="AE6">
        <v>14189</v>
      </c>
      <c r="AF6">
        <v>14271</v>
      </c>
      <c r="AG6"/>
    </row>
    <row r="7" spans="1:40" x14ac:dyDescent="0.25">
      <c r="A7" s="2" t="s">
        <v>61</v>
      </c>
      <c r="B7">
        <v>58364</v>
      </c>
      <c r="C7">
        <v>58421</v>
      </c>
      <c r="D7">
        <v>58434</v>
      </c>
      <c r="E7">
        <v>58499</v>
      </c>
      <c r="F7">
        <v>58532</v>
      </c>
      <c r="G7">
        <v>58574</v>
      </c>
      <c r="H7">
        <v>58628</v>
      </c>
      <c r="I7">
        <v>58704</v>
      </c>
      <c r="J7">
        <v>58782</v>
      </c>
      <c r="K7">
        <v>58859</v>
      </c>
      <c r="L7">
        <v>58936</v>
      </c>
      <c r="M7">
        <v>58978</v>
      </c>
      <c r="N7">
        <v>59052</v>
      </c>
      <c r="O7">
        <v>59131</v>
      </c>
      <c r="P7">
        <v>59196</v>
      </c>
      <c r="Q7">
        <v>59226</v>
      </c>
      <c r="R7">
        <v>59242</v>
      </c>
      <c r="S7">
        <v>59294</v>
      </c>
      <c r="T7">
        <v>59358</v>
      </c>
      <c r="U7">
        <v>59394</v>
      </c>
      <c r="V7">
        <v>59473</v>
      </c>
      <c r="W7">
        <v>59557</v>
      </c>
      <c r="X7">
        <v>59641</v>
      </c>
      <c r="Y7">
        <v>59716</v>
      </c>
      <c r="Z7">
        <v>59798</v>
      </c>
      <c r="AA7">
        <v>59810</v>
      </c>
      <c r="AB7">
        <v>59831</v>
      </c>
      <c r="AC7">
        <v>59850</v>
      </c>
      <c r="AD7">
        <v>59873</v>
      </c>
      <c r="AE7">
        <v>59958</v>
      </c>
      <c r="AF7">
        <v>60041</v>
      </c>
      <c r="AI7" s="16">
        <f>MAX(C7:AG7)-B7</f>
        <v>1677</v>
      </c>
      <c r="AJ7" s="7"/>
    </row>
    <row r="8" spans="1:40" x14ac:dyDescent="0.25">
      <c r="B8">
        <v>66</v>
      </c>
      <c r="C8">
        <f t="shared" ref="C8:AF8" si="1">C7-B7</f>
        <v>57</v>
      </c>
      <c r="D8">
        <f t="shared" si="1"/>
        <v>13</v>
      </c>
      <c r="E8">
        <f t="shared" si="1"/>
        <v>65</v>
      </c>
      <c r="F8">
        <f t="shared" si="1"/>
        <v>33</v>
      </c>
      <c r="G8">
        <f t="shared" si="1"/>
        <v>42</v>
      </c>
      <c r="H8">
        <f t="shared" si="1"/>
        <v>54</v>
      </c>
      <c r="I8">
        <f t="shared" si="1"/>
        <v>76</v>
      </c>
      <c r="J8">
        <f t="shared" si="1"/>
        <v>78</v>
      </c>
      <c r="K8">
        <f t="shared" si="1"/>
        <v>77</v>
      </c>
      <c r="L8">
        <f t="shared" si="1"/>
        <v>77</v>
      </c>
      <c r="M8">
        <f t="shared" si="1"/>
        <v>42</v>
      </c>
      <c r="N8">
        <f t="shared" si="1"/>
        <v>74</v>
      </c>
      <c r="O8">
        <f t="shared" si="1"/>
        <v>79</v>
      </c>
      <c r="P8">
        <f t="shared" si="1"/>
        <v>65</v>
      </c>
      <c r="Q8">
        <f t="shared" si="1"/>
        <v>30</v>
      </c>
      <c r="R8">
        <f t="shared" si="1"/>
        <v>16</v>
      </c>
      <c r="S8">
        <f t="shared" si="1"/>
        <v>52</v>
      </c>
      <c r="T8">
        <f t="shared" si="1"/>
        <v>64</v>
      </c>
      <c r="U8">
        <f t="shared" si="1"/>
        <v>36</v>
      </c>
      <c r="V8">
        <f t="shared" si="1"/>
        <v>79</v>
      </c>
      <c r="W8">
        <f t="shared" si="1"/>
        <v>84</v>
      </c>
      <c r="X8">
        <f t="shared" si="1"/>
        <v>84</v>
      </c>
      <c r="Y8">
        <f t="shared" si="1"/>
        <v>75</v>
      </c>
      <c r="Z8">
        <f t="shared" si="1"/>
        <v>82</v>
      </c>
      <c r="AA8">
        <f t="shared" si="1"/>
        <v>12</v>
      </c>
      <c r="AB8">
        <f t="shared" si="1"/>
        <v>21</v>
      </c>
      <c r="AC8">
        <f t="shared" si="1"/>
        <v>19</v>
      </c>
      <c r="AD8">
        <f t="shared" si="1"/>
        <v>23</v>
      </c>
      <c r="AE8">
        <f t="shared" si="1"/>
        <v>85</v>
      </c>
      <c r="AF8">
        <f t="shared" si="1"/>
        <v>83</v>
      </c>
      <c r="AI8" s="15">
        <f>SUM(C8:AG8)</f>
        <v>1677</v>
      </c>
    </row>
    <row r="9" spans="1:40" x14ac:dyDescent="0.25">
      <c r="B9" s="26">
        <v>3.125E-2</v>
      </c>
      <c r="C9" s="26">
        <f t="shared" ref="C9:AF9" si="2">C8/C4-1</f>
        <v>3.6363636363636376E-2</v>
      </c>
      <c r="D9" s="26">
        <f t="shared" si="2"/>
        <v>8.3333333333333259E-2</v>
      </c>
      <c r="E9" s="26">
        <f t="shared" si="2"/>
        <v>3.1746031746031855E-2</v>
      </c>
      <c r="F9" s="26">
        <f t="shared" si="2"/>
        <v>6.4516129032258007E-2</v>
      </c>
      <c r="G9" s="26">
        <f t="shared" si="2"/>
        <v>5.0000000000000044E-2</v>
      </c>
      <c r="H9" s="26">
        <f t="shared" si="2"/>
        <v>1.8867924528301883E-2</v>
      </c>
      <c r="I9" s="26">
        <f t="shared" si="2"/>
        <v>1.3333333333333419E-2</v>
      </c>
      <c r="J9" s="26">
        <f t="shared" si="2"/>
        <v>2.6315789473684292E-2</v>
      </c>
      <c r="K9" s="26">
        <f t="shared" si="2"/>
        <v>1.3157894736842035E-2</v>
      </c>
      <c r="L9" s="26">
        <f t="shared" si="2"/>
        <v>1.3157894736842035E-2</v>
      </c>
      <c r="M9" s="26">
        <f t="shared" si="2"/>
        <v>5.0000000000000044E-2</v>
      </c>
      <c r="N9" s="26">
        <f t="shared" si="2"/>
        <v>1.3698630136986356E-2</v>
      </c>
      <c r="O9" s="26">
        <f t="shared" si="2"/>
        <v>1.2820512820512775E-2</v>
      </c>
      <c r="P9" s="26">
        <f t="shared" si="2"/>
        <v>3.1746031746031855E-2</v>
      </c>
      <c r="Q9" s="26">
        <f t="shared" si="2"/>
        <v>7.1428571428571397E-2</v>
      </c>
      <c r="R9" s="26">
        <f t="shared" si="2"/>
        <v>0.14285714285714279</v>
      </c>
      <c r="S9" s="26">
        <f t="shared" si="2"/>
        <v>4.0000000000000036E-2</v>
      </c>
      <c r="T9" s="26">
        <f t="shared" si="2"/>
        <v>3.2258064516129004E-2</v>
      </c>
      <c r="U9" s="26">
        <f t="shared" si="2"/>
        <v>2.857142857142847E-2</v>
      </c>
      <c r="V9" s="26">
        <f t="shared" si="2"/>
        <v>2.5974025974025983E-2</v>
      </c>
      <c r="W9" s="26">
        <f t="shared" si="2"/>
        <v>1.2048192771084265E-2</v>
      </c>
      <c r="X9" s="26">
        <f t="shared" si="2"/>
        <v>1.2048192771084265E-2</v>
      </c>
      <c r="Y9" s="26">
        <f t="shared" si="2"/>
        <v>2.7397260273972712E-2</v>
      </c>
      <c r="Z9" s="26">
        <f t="shared" si="2"/>
        <v>2.4999999999999911E-2</v>
      </c>
      <c r="AA9" s="26">
        <f t="shared" si="2"/>
        <v>0.19999999999999996</v>
      </c>
      <c r="AB9" s="26">
        <f t="shared" si="2"/>
        <v>0.10526315789473695</v>
      </c>
      <c r="AC9" s="26">
        <f t="shared" si="2"/>
        <v>0.11764705882352944</v>
      </c>
      <c r="AD9" s="26">
        <f t="shared" si="2"/>
        <v>9.5238095238095344E-2</v>
      </c>
      <c r="AE9" s="26">
        <f t="shared" si="2"/>
        <v>1.1904761904761862E-2</v>
      </c>
      <c r="AF9" s="26">
        <f t="shared" si="2"/>
        <v>1.2195121951219523E-2</v>
      </c>
      <c r="AG9" s="26"/>
      <c r="AI9" s="26">
        <f>AI8/AI4-1</f>
        <v>2.9465930018416131E-2</v>
      </c>
    </row>
  </sheetData>
  <phoneticPr fontId="1" type="noConversion"/>
  <conditionalFormatting sqref="B4:R4 T4:AG4">
    <cfRule type="cellIs" dxfId="3068" priority="1" stopIfTrue="1" operator="greaterThan">
      <formula>70</formula>
    </cfRule>
    <cfRule type="cellIs" dxfId="3067" priority="2" stopIfTrue="1" operator="between">
      <formula>60</formula>
      <formula>70</formula>
    </cfRule>
    <cfRule type="cellIs" dxfId="306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10.772</v>
      </c>
      <c r="C3" s="11">
        <v>5.3470000000000004</v>
      </c>
      <c r="D3" s="11">
        <v>13.032</v>
      </c>
      <c r="E3" s="11">
        <v>12.46</v>
      </c>
      <c r="F3" s="11">
        <v>13.427</v>
      </c>
      <c r="G3" s="11">
        <v>10.747</v>
      </c>
      <c r="H3" s="11">
        <v>12.063000000000001</v>
      </c>
      <c r="I3" s="11">
        <v>6.7370000000000001</v>
      </c>
      <c r="J3" s="11">
        <v>5.3079999999999998</v>
      </c>
      <c r="K3" s="11">
        <v>12.048999999999999</v>
      </c>
      <c r="L3" s="11">
        <v>10.685</v>
      </c>
      <c r="M3" s="11">
        <v>10.084</v>
      </c>
      <c r="N3" s="11">
        <v>12.843999999999999</v>
      </c>
      <c r="O3" s="11">
        <v>14.076000000000001</v>
      </c>
      <c r="P3" s="11">
        <v>11.912000000000001</v>
      </c>
      <c r="Q3" s="11">
        <v>11.332000000000001</v>
      </c>
      <c r="R3" s="11">
        <v>10.314</v>
      </c>
      <c r="S3" s="11">
        <v>10.058999999999999</v>
      </c>
      <c r="T3" s="11">
        <v>9.7490000000000006</v>
      </c>
      <c r="U3" s="11">
        <v>2.3279999999999998</v>
      </c>
      <c r="V3" s="11">
        <v>13.694000000000001</v>
      </c>
      <c r="W3" s="11">
        <v>14.016999999999999</v>
      </c>
      <c r="X3" s="11">
        <v>10.244</v>
      </c>
      <c r="Y3" s="11">
        <v>10.663</v>
      </c>
      <c r="Z3" s="11">
        <v>10.551</v>
      </c>
      <c r="AA3" s="11">
        <v>10.624000000000001</v>
      </c>
      <c r="AB3" s="11">
        <v>10.007999999999999</v>
      </c>
      <c r="AC3" s="11">
        <v>9.8810000000000002</v>
      </c>
      <c r="AD3" s="11">
        <v>9.6999999999999993</v>
      </c>
      <c r="AE3" s="11">
        <v>9.6980000000000004</v>
      </c>
      <c r="AF3" s="11">
        <v>12.442</v>
      </c>
      <c r="AG3" s="11">
        <v>10.65</v>
      </c>
      <c r="AH3" s="11"/>
      <c r="AI3" s="11"/>
      <c r="AM3" s="5"/>
    </row>
    <row r="4" spans="1:40" s="4" customFormat="1" x14ac:dyDescent="0.25">
      <c r="A4" s="3" t="s">
        <v>7</v>
      </c>
      <c r="B4" s="22">
        <v>82</v>
      </c>
      <c r="C4" s="22">
        <v>19</v>
      </c>
      <c r="D4" s="22">
        <v>48</v>
      </c>
      <c r="E4" s="22">
        <v>48</v>
      </c>
      <c r="F4" s="22">
        <v>31</v>
      </c>
      <c r="G4" s="22">
        <v>83</v>
      </c>
      <c r="H4" s="22">
        <v>22</v>
      </c>
      <c r="I4" s="22">
        <v>15</v>
      </c>
      <c r="J4" s="22">
        <v>15</v>
      </c>
      <c r="K4" s="22">
        <v>43</v>
      </c>
      <c r="L4" s="22">
        <v>83</v>
      </c>
      <c r="M4" s="22">
        <v>33</v>
      </c>
      <c r="N4" s="22">
        <v>45</v>
      </c>
      <c r="O4" s="22">
        <v>46</v>
      </c>
      <c r="P4" s="22">
        <v>48</v>
      </c>
      <c r="Q4" s="22">
        <v>79</v>
      </c>
      <c r="R4" s="22">
        <v>78</v>
      </c>
      <c r="S4" s="11">
        <v>78</v>
      </c>
      <c r="T4" s="22">
        <v>39</v>
      </c>
      <c r="U4" s="22">
        <v>11</v>
      </c>
      <c r="V4" s="22">
        <v>61</v>
      </c>
      <c r="W4" s="22">
        <v>61</v>
      </c>
      <c r="X4" s="22">
        <v>78</v>
      </c>
      <c r="Y4" s="22">
        <v>71</v>
      </c>
      <c r="Z4" s="22">
        <v>74</v>
      </c>
      <c r="AA4" s="22">
        <v>76</v>
      </c>
      <c r="AB4" s="22">
        <v>78</v>
      </c>
      <c r="AC4" s="22">
        <v>76</v>
      </c>
      <c r="AD4" s="22">
        <v>75</v>
      </c>
      <c r="AE4" s="22">
        <v>69</v>
      </c>
      <c r="AF4" s="22">
        <v>43</v>
      </c>
      <c r="AG4" s="22">
        <v>61</v>
      </c>
      <c r="AI4" s="15">
        <f>SUM(C4:AG4)</f>
        <v>1687</v>
      </c>
      <c r="AJ4" s="6">
        <f>AVERAGE(C4:AG4)</f>
        <v>54.41935483870968</v>
      </c>
      <c r="AK4" s="17"/>
    </row>
    <row r="5" spans="1:40" x14ac:dyDescent="0.25">
      <c r="A5" s="2" t="s">
        <v>12</v>
      </c>
      <c r="B5" s="16">
        <v>60820</v>
      </c>
      <c r="C5" s="16">
        <f t="shared" ref="C5:AG5" si="0">$A6+C6</f>
        <v>60839</v>
      </c>
      <c r="D5" s="16">
        <f t="shared" si="0"/>
        <v>60887</v>
      </c>
      <c r="E5" s="16">
        <f t="shared" si="0"/>
        <v>60935</v>
      </c>
      <c r="F5" s="16">
        <f t="shared" si="0"/>
        <v>60966</v>
      </c>
      <c r="G5" s="16">
        <f t="shared" si="0"/>
        <v>61049</v>
      </c>
      <c r="H5" s="16">
        <f t="shared" si="0"/>
        <v>61071</v>
      </c>
      <c r="I5" s="16">
        <f t="shared" si="0"/>
        <v>61086</v>
      </c>
      <c r="J5" s="16">
        <f t="shared" si="0"/>
        <v>61101</v>
      </c>
      <c r="K5" s="16">
        <f t="shared" si="0"/>
        <v>61144</v>
      </c>
      <c r="L5" s="16">
        <f t="shared" si="0"/>
        <v>61227</v>
      </c>
      <c r="M5" s="16">
        <f t="shared" si="0"/>
        <v>61260</v>
      </c>
      <c r="N5" s="16">
        <f t="shared" si="0"/>
        <v>61305</v>
      </c>
      <c r="O5" s="16">
        <f t="shared" si="0"/>
        <v>61351</v>
      </c>
      <c r="P5" s="16">
        <f t="shared" si="0"/>
        <v>61399</v>
      </c>
      <c r="Q5" s="16">
        <f t="shared" si="0"/>
        <v>61478</v>
      </c>
      <c r="R5" s="16">
        <f t="shared" si="0"/>
        <v>61556</v>
      </c>
      <c r="S5" s="16">
        <f t="shared" si="0"/>
        <v>61634</v>
      </c>
      <c r="T5" s="16">
        <f t="shared" si="0"/>
        <v>61673</v>
      </c>
      <c r="U5" s="16">
        <f t="shared" si="0"/>
        <v>61684</v>
      </c>
      <c r="V5" s="16">
        <f t="shared" si="0"/>
        <v>61745</v>
      </c>
      <c r="W5" s="16">
        <f t="shared" si="0"/>
        <v>61806</v>
      </c>
      <c r="X5" s="16">
        <f t="shared" si="0"/>
        <v>61884</v>
      </c>
      <c r="Y5" s="16">
        <f t="shared" si="0"/>
        <v>61955</v>
      </c>
      <c r="Z5" s="16">
        <f t="shared" si="0"/>
        <v>62029</v>
      </c>
      <c r="AA5" s="16">
        <f t="shared" si="0"/>
        <v>62105</v>
      </c>
      <c r="AB5" s="16">
        <f t="shared" si="0"/>
        <v>62183</v>
      </c>
      <c r="AC5" s="16">
        <f t="shared" si="0"/>
        <v>62259</v>
      </c>
      <c r="AD5" s="16">
        <f t="shared" si="0"/>
        <v>62334</v>
      </c>
      <c r="AE5" s="16">
        <f t="shared" si="0"/>
        <v>62403</v>
      </c>
      <c r="AF5" s="16">
        <f t="shared" si="0"/>
        <v>62446</v>
      </c>
      <c r="AG5" s="16">
        <f t="shared" si="0"/>
        <v>62507</v>
      </c>
      <c r="AI5" s="16">
        <f>MAX(C5:AG5)-B5</f>
        <v>1687</v>
      </c>
    </row>
    <row r="6" spans="1:40" s="15" customFormat="1" x14ac:dyDescent="0.25">
      <c r="A6" s="2">
        <v>46549</v>
      </c>
      <c r="B6">
        <v>14271</v>
      </c>
      <c r="C6">
        <v>14290</v>
      </c>
      <c r="D6">
        <v>14338</v>
      </c>
      <c r="E6">
        <v>14386</v>
      </c>
      <c r="F6">
        <v>14417</v>
      </c>
      <c r="G6">
        <v>14500</v>
      </c>
      <c r="H6">
        <v>14522</v>
      </c>
      <c r="I6">
        <v>14537</v>
      </c>
      <c r="J6">
        <v>14552</v>
      </c>
      <c r="K6">
        <v>14595</v>
      </c>
      <c r="L6">
        <v>14678</v>
      </c>
      <c r="M6">
        <v>14711</v>
      </c>
      <c r="N6">
        <v>14756</v>
      </c>
      <c r="O6">
        <v>14802</v>
      </c>
      <c r="P6">
        <v>14850</v>
      </c>
      <c r="Q6">
        <v>14929</v>
      </c>
      <c r="R6">
        <v>15007</v>
      </c>
      <c r="S6">
        <v>15085</v>
      </c>
      <c r="T6">
        <v>15124</v>
      </c>
      <c r="U6">
        <v>15135</v>
      </c>
      <c r="V6">
        <v>15196</v>
      </c>
      <c r="W6">
        <v>15257</v>
      </c>
      <c r="X6">
        <v>15335</v>
      </c>
      <c r="Y6">
        <v>15406</v>
      </c>
      <c r="Z6">
        <v>15480</v>
      </c>
      <c r="AA6">
        <v>15556</v>
      </c>
      <c r="AB6">
        <v>15634</v>
      </c>
      <c r="AC6">
        <v>15710</v>
      </c>
      <c r="AD6" s="16">
        <v>15785</v>
      </c>
      <c r="AE6" s="16">
        <v>15854</v>
      </c>
      <c r="AF6" s="16">
        <v>15897</v>
      </c>
      <c r="AG6" s="16">
        <v>15958</v>
      </c>
    </row>
    <row r="7" spans="1:40" x14ac:dyDescent="0.25">
      <c r="A7" s="2" t="s">
        <v>61</v>
      </c>
      <c r="B7">
        <v>60041</v>
      </c>
      <c r="C7">
        <v>60062</v>
      </c>
      <c r="D7">
        <v>60113</v>
      </c>
      <c r="E7">
        <v>60163</v>
      </c>
      <c r="F7">
        <v>60196</v>
      </c>
      <c r="G7">
        <v>60280</v>
      </c>
      <c r="H7">
        <v>60303</v>
      </c>
      <c r="I7">
        <v>60322</v>
      </c>
      <c r="J7">
        <v>60339</v>
      </c>
      <c r="K7">
        <v>60384</v>
      </c>
      <c r="L7">
        <v>60468</v>
      </c>
      <c r="M7">
        <v>60503</v>
      </c>
      <c r="N7">
        <v>60550</v>
      </c>
      <c r="O7">
        <v>60597</v>
      </c>
      <c r="P7">
        <v>60648</v>
      </c>
      <c r="Q7">
        <v>60728</v>
      </c>
      <c r="R7">
        <v>60808</v>
      </c>
      <c r="S7">
        <v>60887</v>
      </c>
      <c r="T7">
        <v>60928</v>
      </c>
      <c r="U7">
        <v>60941</v>
      </c>
      <c r="V7">
        <v>61004</v>
      </c>
      <c r="W7">
        <v>61066</v>
      </c>
      <c r="X7">
        <v>61146</v>
      </c>
      <c r="Y7">
        <v>61218</v>
      </c>
      <c r="Z7">
        <v>61294</v>
      </c>
      <c r="AA7">
        <v>61371</v>
      </c>
      <c r="AB7">
        <v>61450</v>
      </c>
      <c r="AC7">
        <v>61527</v>
      </c>
      <c r="AD7">
        <v>61604</v>
      </c>
      <c r="AE7">
        <v>61674</v>
      </c>
      <c r="AF7">
        <v>61719</v>
      </c>
      <c r="AG7">
        <v>61781</v>
      </c>
      <c r="AI7" s="16">
        <f>MAX(C7:AG7)-B7</f>
        <v>1740</v>
      </c>
      <c r="AJ7" s="7"/>
    </row>
    <row r="8" spans="1:40" x14ac:dyDescent="0.25">
      <c r="B8">
        <v>83</v>
      </c>
      <c r="C8">
        <f t="shared" ref="C8:AG8" si="1">C7-B7</f>
        <v>21</v>
      </c>
      <c r="D8">
        <f t="shared" si="1"/>
        <v>51</v>
      </c>
      <c r="E8">
        <f t="shared" si="1"/>
        <v>50</v>
      </c>
      <c r="F8">
        <f t="shared" si="1"/>
        <v>33</v>
      </c>
      <c r="G8">
        <f t="shared" si="1"/>
        <v>84</v>
      </c>
      <c r="H8">
        <f t="shared" si="1"/>
        <v>23</v>
      </c>
      <c r="I8">
        <f t="shared" si="1"/>
        <v>19</v>
      </c>
      <c r="J8">
        <f t="shared" si="1"/>
        <v>17</v>
      </c>
      <c r="K8">
        <f t="shared" si="1"/>
        <v>45</v>
      </c>
      <c r="L8">
        <f t="shared" si="1"/>
        <v>84</v>
      </c>
      <c r="M8">
        <f t="shared" si="1"/>
        <v>35</v>
      </c>
      <c r="N8">
        <f t="shared" si="1"/>
        <v>47</v>
      </c>
      <c r="O8">
        <f t="shared" si="1"/>
        <v>47</v>
      </c>
      <c r="P8">
        <f t="shared" si="1"/>
        <v>51</v>
      </c>
      <c r="Q8">
        <f t="shared" si="1"/>
        <v>80</v>
      </c>
      <c r="R8">
        <f t="shared" si="1"/>
        <v>80</v>
      </c>
      <c r="S8">
        <f t="shared" si="1"/>
        <v>79</v>
      </c>
      <c r="T8">
        <f t="shared" si="1"/>
        <v>41</v>
      </c>
      <c r="U8">
        <f t="shared" si="1"/>
        <v>13</v>
      </c>
      <c r="V8">
        <f t="shared" si="1"/>
        <v>63</v>
      </c>
      <c r="W8">
        <f t="shared" si="1"/>
        <v>62</v>
      </c>
      <c r="X8">
        <f t="shared" si="1"/>
        <v>80</v>
      </c>
      <c r="Y8">
        <f t="shared" si="1"/>
        <v>72</v>
      </c>
      <c r="Z8">
        <f t="shared" si="1"/>
        <v>76</v>
      </c>
      <c r="AA8">
        <f t="shared" si="1"/>
        <v>77</v>
      </c>
      <c r="AB8">
        <f t="shared" si="1"/>
        <v>79</v>
      </c>
      <c r="AC8">
        <f t="shared" si="1"/>
        <v>77</v>
      </c>
      <c r="AD8">
        <f t="shared" si="1"/>
        <v>77</v>
      </c>
      <c r="AE8">
        <f t="shared" si="1"/>
        <v>70</v>
      </c>
      <c r="AF8">
        <f t="shared" si="1"/>
        <v>45</v>
      </c>
      <c r="AG8">
        <f t="shared" si="1"/>
        <v>62</v>
      </c>
      <c r="AI8" s="15">
        <f>SUM(C8:AG8)</f>
        <v>1740</v>
      </c>
    </row>
    <row r="9" spans="1:40" x14ac:dyDescent="0.25">
      <c r="B9" s="26">
        <v>1.2195121951219523E-2</v>
      </c>
      <c r="C9" s="26">
        <f t="shared" ref="C9:AG9" si="2">C8/C4-1</f>
        <v>0.10526315789473695</v>
      </c>
      <c r="D9" s="26">
        <f t="shared" si="2"/>
        <v>6.25E-2</v>
      </c>
      <c r="E9" s="26">
        <f t="shared" si="2"/>
        <v>4.1666666666666741E-2</v>
      </c>
      <c r="F9" s="26">
        <f t="shared" si="2"/>
        <v>6.4516129032258007E-2</v>
      </c>
      <c r="G9" s="26">
        <f t="shared" si="2"/>
        <v>1.2048192771084265E-2</v>
      </c>
      <c r="H9" s="26">
        <f t="shared" si="2"/>
        <v>4.5454545454545414E-2</v>
      </c>
      <c r="I9" s="26">
        <f t="shared" si="2"/>
        <v>0.26666666666666661</v>
      </c>
      <c r="J9" s="26">
        <f t="shared" si="2"/>
        <v>0.1333333333333333</v>
      </c>
      <c r="K9" s="26">
        <f t="shared" si="2"/>
        <v>4.6511627906976827E-2</v>
      </c>
      <c r="L9" s="26">
        <f t="shared" si="2"/>
        <v>1.2048192771084265E-2</v>
      </c>
      <c r="M9" s="26">
        <f t="shared" si="2"/>
        <v>6.0606060606060552E-2</v>
      </c>
      <c r="N9" s="26">
        <f t="shared" si="2"/>
        <v>4.4444444444444509E-2</v>
      </c>
      <c r="O9" s="26">
        <f t="shared" si="2"/>
        <v>2.1739130434782705E-2</v>
      </c>
      <c r="P9" s="26">
        <f t="shared" si="2"/>
        <v>6.25E-2</v>
      </c>
      <c r="Q9" s="26">
        <f t="shared" si="2"/>
        <v>1.2658227848101333E-2</v>
      </c>
      <c r="R9" s="26">
        <f t="shared" si="2"/>
        <v>2.564102564102555E-2</v>
      </c>
      <c r="S9" s="26">
        <f t="shared" si="2"/>
        <v>1.2820512820512775E-2</v>
      </c>
      <c r="T9" s="26">
        <f t="shared" si="2"/>
        <v>5.1282051282051322E-2</v>
      </c>
      <c r="U9" s="26">
        <f t="shared" si="2"/>
        <v>0.18181818181818188</v>
      </c>
      <c r="V9" s="26">
        <f t="shared" si="2"/>
        <v>3.2786885245901676E-2</v>
      </c>
      <c r="W9" s="26">
        <f t="shared" si="2"/>
        <v>1.6393442622950838E-2</v>
      </c>
      <c r="X9" s="26">
        <f t="shared" si="2"/>
        <v>2.564102564102555E-2</v>
      </c>
      <c r="Y9" s="26">
        <f t="shared" si="2"/>
        <v>1.4084507042253502E-2</v>
      </c>
      <c r="Z9" s="26">
        <f t="shared" si="2"/>
        <v>2.7027027027026973E-2</v>
      </c>
      <c r="AA9" s="26">
        <f t="shared" si="2"/>
        <v>1.3157894736842035E-2</v>
      </c>
      <c r="AB9" s="26">
        <f t="shared" si="2"/>
        <v>1.2820512820512775E-2</v>
      </c>
      <c r="AC9" s="26">
        <f t="shared" si="2"/>
        <v>1.3157894736842035E-2</v>
      </c>
      <c r="AD9" s="26">
        <f t="shared" si="2"/>
        <v>2.6666666666666616E-2</v>
      </c>
      <c r="AE9" s="26">
        <f t="shared" si="2"/>
        <v>1.449275362318847E-2</v>
      </c>
      <c r="AF9" s="26">
        <f t="shared" si="2"/>
        <v>4.6511627906976827E-2</v>
      </c>
      <c r="AG9" s="26">
        <f t="shared" si="2"/>
        <v>1.6393442622950838E-2</v>
      </c>
      <c r="AI9" s="26">
        <f>AI8/AI4-1</f>
        <v>3.1416716064019079E-2</v>
      </c>
    </row>
  </sheetData>
  <phoneticPr fontId="1" type="noConversion"/>
  <conditionalFormatting sqref="T4:AG4 B4:R4">
    <cfRule type="cellIs" dxfId="3065" priority="1" stopIfTrue="1" operator="greaterThan">
      <formula>70</formula>
    </cfRule>
    <cfRule type="cellIs" dxfId="3064" priority="2" stopIfTrue="1" operator="between">
      <formula>60</formula>
      <formula>70</formula>
    </cfRule>
    <cfRule type="cellIs" dxfId="3063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10.65</v>
      </c>
      <c r="C3" s="11">
        <v>10.613</v>
      </c>
      <c r="D3" s="11">
        <v>10.273</v>
      </c>
      <c r="E3" s="11">
        <v>12.369</v>
      </c>
      <c r="F3" s="11">
        <v>11.294</v>
      </c>
      <c r="G3" s="11">
        <v>5.4420000000000002</v>
      </c>
      <c r="H3" s="11">
        <v>11.736000000000001</v>
      </c>
      <c r="I3" s="11">
        <v>12.167</v>
      </c>
      <c r="J3" s="11">
        <v>10.462999999999999</v>
      </c>
      <c r="K3" s="11">
        <v>12.73</v>
      </c>
      <c r="L3" s="11">
        <v>10.863</v>
      </c>
      <c r="M3" s="11">
        <v>9.8070000000000004</v>
      </c>
      <c r="N3" s="11">
        <v>12.483000000000001</v>
      </c>
      <c r="O3" s="11">
        <v>10.63</v>
      </c>
      <c r="P3" s="11">
        <v>10.314</v>
      </c>
      <c r="Q3" s="11">
        <v>11.843</v>
      </c>
      <c r="R3" s="11">
        <v>10.321</v>
      </c>
      <c r="S3" s="11">
        <v>10.16</v>
      </c>
      <c r="T3" s="11">
        <v>10.215999999999999</v>
      </c>
      <c r="U3" s="11">
        <v>10.265000000000001</v>
      </c>
      <c r="V3" s="11">
        <v>9.532</v>
      </c>
      <c r="W3" s="11">
        <v>9.2010000000000005</v>
      </c>
      <c r="X3" s="11">
        <v>9.218</v>
      </c>
      <c r="Y3" s="11">
        <v>10.097</v>
      </c>
      <c r="Z3" s="11">
        <v>7.0049999999999999</v>
      </c>
      <c r="AA3" s="11">
        <v>12.242000000000001</v>
      </c>
      <c r="AB3" s="11">
        <v>11.746</v>
      </c>
      <c r="AC3" s="11">
        <v>13.061</v>
      </c>
      <c r="AD3" s="11">
        <v>13.7</v>
      </c>
      <c r="AE3" s="11">
        <v>14.119</v>
      </c>
      <c r="AF3" s="11">
        <v>13.134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61</v>
      </c>
      <c r="C4" s="22">
        <v>66</v>
      </c>
      <c r="D4" s="22">
        <v>66</v>
      </c>
      <c r="E4" s="22">
        <v>56</v>
      </c>
      <c r="F4" s="22">
        <v>38</v>
      </c>
      <c r="G4" s="22">
        <v>23</v>
      </c>
      <c r="H4" s="22">
        <v>26</v>
      </c>
      <c r="I4" s="22">
        <v>82</v>
      </c>
      <c r="J4" s="22">
        <v>79</v>
      </c>
      <c r="K4" s="22">
        <v>45</v>
      </c>
      <c r="L4" s="22">
        <v>74</v>
      </c>
      <c r="M4" s="22">
        <v>76</v>
      </c>
      <c r="N4" s="22">
        <v>56</v>
      </c>
      <c r="O4" s="22">
        <v>71</v>
      </c>
      <c r="P4" s="22">
        <v>61</v>
      </c>
      <c r="Q4" s="22">
        <v>62</v>
      </c>
      <c r="R4" s="22">
        <v>74</v>
      </c>
      <c r="S4" s="11">
        <v>79</v>
      </c>
      <c r="T4" s="11">
        <v>78</v>
      </c>
      <c r="U4" s="22">
        <v>71</v>
      </c>
      <c r="V4" s="22">
        <v>74</v>
      </c>
      <c r="W4" s="22">
        <v>69</v>
      </c>
      <c r="X4" s="22">
        <v>68</v>
      </c>
      <c r="Y4" s="22">
        <v>65</v>
      </c>
      <c r="Z4" s="22">
        <v>24</v>
      </c>
      <c r="AA4" s="22">
        <v>50</v>
      </c>
      <c r="AB4" s="22">
        <v>67</v>
      </c>
      <c r="AC4" s="22">
        <v>48</v>
      </c>
      <c r="AD4" s="22">
        <v>39</v>
      </c>
      <c r="AE4" s="22">
        <v>60</v>
      </c>
      <c r="AF4" s="22">
        <v>66</v>
      </c>
      <c r="AG4" s="22"/>
      <c r="AI4" s="15">
        <f>SUM(C4:AG4)</f>
        <v>1813</v>
      </c>
      <c r="AJ4" s="6">
        <f>AVERAGE(C4:AG4)</f>
        <v>60.43333333333333</v>
      </c>
      <c r="AK4" s="17"/>
    </row>
    <row r="5" spans="1:40" x14ac:dyDescent="0.25">
      <c r="A5" s="2" t="s">
        <v>12</v>
      </c>
      <c r="B5" s="16">
        <f t="shared" ref="B5:AF5" si="0">$A6+B6</f>
        <v>62507</v>
      </c>
      <c r="C5" s="16">
        <f t="shared" si="0"/>
        <v>62573</v>
      </c>
      <c r="D5" s="16">
        <f t="shared" si="0"/>
        <v>62639</v>
      </c>
      <c r="E5" s="16">
        <f t="shared" si="0"/>
        <v>62695</v>
      </c>
      <c r="F5" s="16">
        <f t="shared" si="0"/>
        <v>62733</v>
      </c>
      <c r="G5" s="16">
        <f t="shared" si="0"/>
        <v>62756</v>
      </c>
      <c r="H5" s="16">
        <f t="shared" si="0"/>
        <v>62782</v>
      </c>
      <c r="I5" s="16">
        <f t="shared" si="0"/>
        <v>62864</v>
      </c>
      <c r="J5" s="16">
        <f t="shared" si="0"/>
        <v>62943</v>
      </c>
      <c r="K5" s="16">
        <f t="shared" si="0"/>
        <v>62988</v>
      </c>
      <c r="L5" s="16">
        <f t="shared" si="0"/>
        <v>63062</v>
      </c>
      <c r="M5" s="16">
        <f t="shared" si="0"/>
        <v>63138</v>
      </c>
      <c r="N5" s="16">
        <f t="shared" si="0"/>
        <v>63194</v>
      </c>
      <c r="O5" s="16">
        <f t="shared" si="0"/>
        <v>63265</v>
      </c>
      <c r="P5" s="16">
        <f t="shared" si="0"/>
        <v>63326</v>
      </c>
      <c r="Q5" s="16">
        <f t="shared" si="0"/>
        <v>63388</v>
      </c>
      <c r="R5" s="16">
        <f t="shared" si="0"/>
        <v>63462</v>
      </c>
      <c r="S5" s="16">
        <f t="shared" si="0"/>
        <v>63541</v>
      </c>
      <c r="T5" s="16">
        <f t="shared" si="0"/>
        <v>63619</v>
      </c>
      <c r="U5" s="16">
        <f t="shared" si="0"/>
        <v>63690</v>
      </c>
      <c r="V5" s="16">
        <f t="shared" si="0"/>
        <v>63764</v>
      </c>
      <c r="W5" s="16">
        <f t="shared" si="0"/>
        <v>63833</v>
      </c>
      <c r="X5" s="16">
        <f t="shared" si="0"/>
        <v>63901</v>
      </c>
      <c r="Y5" s="16">
        <f t="shared" si="0"/>
        <v>63966</v>
      </c>
      <c r="Z5" s="16">
        <f t="shared" si="0"/>
        <v>63990</v>
      </c>
      <c r="AA5" s="16">
        <f t="shared" si="0"/>
        <v>64040</v>
      </c>
      <c r="AB5" s="16">
        <f t="shared" si="0"/>
        <v>64107</v>
      </c>
      <c r="AC5" s="16">
        <f t="shared" si="0"/>
        <v>64155</v>
      </c>
      <c r="AD5" s="16">
        <f t="shared" si="0"/>
        <v>64194</v>
      </c>
      <c r="AE5" s="16">
        <f t="shared" si="0"/>
        <v>64254</v>
      </c>
      <c r="AF5" s="16">
        <f t="shared" si="0"/>
        <v>64320</v>
      </c>
      <c r="AG5" s="16"/>
      <c r="AI5" s="16">
        <f>MAX(C5:AG5)-B5</f>
        <v>1813</v>
      </c>
    </row>
    <row r="6" spans="1:40" s="15" customFormat="1" x14ac:dyDescent="0.25">
      <c r="A6" s="2">
        <v>46549</v>
      </c>
      <c r="B6" s="16">
        <v>15958</v>
      </c>
      <c r="C6">
        <v>16024</v>
      </c>
      <c r="D6">
        <v>16090</v>
      </c>
      <c r="E6">
        <v>16146</v>
      </c>
      <c r="F6">
        <v>16184</v>
      </c>
      <c r="G6">
        <v>16207</v>
      </c>
      <c r="H6">
        <v>16233</v>
      </c>
      <c r="I6">
        <v>16315</v>
      </c>
      <c r="J6">
        <v>16394</v>
      </c>
      <c r="K6">
        <v>16439</v>
      </c>
      <c r="L6">
        <v>16513</v>
      </c>
      <c r="M6">
        <v>16589</v>
      </c>
      <c r="N6">
        <v>16645</v>
      </c>
      <c r="O6">
        <v>16716</v>
      </c>
      <c r="P6">
        <v>16777</v>
      </c>
      <c r="Q6">
        <v>16839</v>
      </c>
      <c r="R6">
        <v>16913</v>
      </c>
      <c r="S6">
        <v>16992</v>
      </c>
      <c r="T6">
        <v>17070</v>
      </c>
      <c r="U6">
        <v>17141</v>
      </c>
      <c r="V6">
        <v>17215</v>
      </c>
      <c r="W6">
        <v>17284</v>
      </c>
      <c r="X6">
        <v>17352</v>
      </c>
      <c r="Y6">
        <v>17417</v>
      </c>
      <c r="Z6">
        <v>17441</v>
      </c>
      <c r="AA6">
        <v>17491</v>
      </c>
      <c r="AB6">
        <v>17558</v>
      </c>
      <c r="AC6">
        <v>17606</v>
      </c>
      <c r="AD6">
        <v>17645</v>
      </c>
      <c r="AE6">
        <v>17705</v>
      </c>
      <c r="AF6">
        <v>17771</v>
      </c>
      <c r="AG6" s="16"/>
    </row>
    <row r="7" spans="1:40" x14ac:dyDescent="0.25">
      <c r="A7" s="2" t="s">
        <v>61</v>
      </c>
      <c r="B7">
        <v>61781</v>
      </c>
      <c r="C7">
        <v>61849</v>
      </c>
      <c r="D7">
        <v>61916</v>
      </c>
      <c r="E7">
        <v>61974</v>
      </c>
      <c r="F7">
        <v>62013</v>
      </c>
      <c r="G7">
        <v>62039</v>
      </c>
      <c r="H7">
        <v>62068</v>
      </c>
      <c r="I7">
        <v>62151</v>
      </c>
      <c r="J7">
        <v>62230</v>
      </c>
      <c r="K7">
        <v>62278</v>
      </c>
      <c r="L7">
        <v>62353</v>
      </c>
      <c r="M7">
        <v>62430</v>
      </c>
      <c r="N7">
        <v>62488</v>
      </c>
      <c r="O7">
        <v>62560</v>
      </c>
      <c r="P7">
        <v>62623</v>
      </c>
      <c r="Q7">
        <v>62687</v>
      </c>
      <c r="R7">
        <v>62762</v>
      </c>
      <c r="S7">
        <v>62842</v>
      </c>
      <c r="T7">
        <v>62922</v>
      </c>
      <c r="U7">
        <v>62995</v>
      </c>
      <c r="V7">
        <v>63070</v>
      </c>
      <c r="W7">
        <v>63140</v>
      </c>
      <c r="X7">
        <v>63210</v>
      </c>
      <c r="Y7">
        <v>63276</v>
      </c>
      <c r="Z7">
        <v>63303</v>
      </c>
      <c r="AA7">
        <v>63354</v>
      </c>
      <c r="AB7">
        <v>63423</v>
      </c>
      <c r="AC7">
        <v>63472</v>
      </c>
      <c r="AD7">
        <v>63514</v>
      </c>
      <c r="AE7">
        <v>63575</v>
      </c>
      <c r="AF7">
        <v>63642</v>
      </c>
      <c r="AI7" s="16">
        <f>MAX(C7:AG7)-B7</f>
        <v>1861</v>
      </c>
      <c r="AJ7" s="7"/>
    </row>
    <row r="8" spans="1:40" x14ac:dyDescent="0.25">
      <c r="B8">
        <v>62</v>
      </c>
      <c r="C8">
        <f t="shared" ref="C8:AF8" si="1">C7-B7</f>
        <v>68</v>
      </c>
      <c r="D8">
        <f t="shared" si="1"/>
        <v>67</v>
      </c>
      <c r="E8">
        <f t="shared" si="1"/>
        <v>58</v>
      </c>
      <c r="F8">
        <f t="shared" si="1"/>
        <v>39</v>
      </c>
      <c r="G8">
        <f t="shared" si="1"/>
        <v>26</v>
      </c>
      <c r="H8">
        <f t="shared" si="1"/>
        <v>29</v>
      </c>
      <c r="I8">
        <f t="shared" si="1"/>
        <v>83</v>
      </c>
      <c r="J8">
        <f t="shared" si="1"/>
        <v>79</v>
      </c>
      <c r="K8">
        <f t="shared" si="1"/>
        <v>48</v>
      </c>
      <c r="L8">
        <f t="shared" si="1"/>
        <v>75</v>
      </c>
      <c r="M8">
        <f t="shared" si="1"/>
        <v>77</v>
      </c>
      <c r="N8">
        <f t="shared" si="1"/>
        <v>58</v>
      </c>
      <c r="O8">
        <f t="shared" si="1"/>
        <v>72</v>
      </c>
      <c r="P8">
        <f t="shared" si="1"/>
        <v>63</v>
      </c>
      <c r="Q8">
        <f t="shared" si="1"/>
        <v>64</v>
      </c>
      <c r="R8">
        <f t="shared" si="1"/>
        <v>75</v>
      </c>
      <c r="S8">
        <f t="shared" si="1"/>
        <v>80</v>
      </c>
      <c r="T8">
        <f t="shared" si="1"/>
        <v>80</v>
      </c>
      <c r="U8">
        <f t="shared" si="1"/>
        <v>73</v>
      </c>
      <c r="V8">
        <f t="shared" si="1"/>
        <v>75</v>
      </c>
      <c r="W8">
        <f t="shared" si="1"/>
        <v>70</v>
      </c>
      <c r="X8">
        <f t="shared" si="1"/>
        <v>70</v>
      </c>
      <c r="Y8">
        <f t="shared" si="1"/>
        <v>66</v>
      </c>
      <c r="Z8">
        <f t="shared" si="1"/>
        <v>27</v>
      </c>
      <c r="AA8">
        <f t="shared" si="1"/>
        <v>51</v>
      </c>
      <c r="AB8">
        <f t="shared" si="1"/>
        <v>69</v>
      </c>
      <c r="AC8">
        <f t="shared" si="1"/>
        <v>49</v>
      </c>
      <c r="AD8">
        <f t="shared" si="1"/>
        <v>42</v>
      </c>
      <c r="AE8">
        <f t="shared" si="1"/>
        <v>61</v>
      </c>
      <c r="AF8">
        <f t="shared" si="1"/>
        <v>67</v>
      </c>
      <c r="AI8" s="15">
        <f>SUM(C8:AG8)</f>
        <v>1861</v>
      </c>
    </row>
    <row r="9" spans="1:40" x14ac:dyDescent="0.25">
      <c r="B9" s="26">
        <v>1.6393442622950838E-2</v>
      </c>
      <c r="C9" s="26">
        <f t="shared" ref="C9:AF9" si="2">C8/C4-1</f>
        <v>3.0303030303030276E-2</v>
      </c>
      <c r="D9" s="26">
        <f t="shared" si="2"/>
        <v>1.5151515151515138E-2</v>
      </c>
      <c r="E9" s="26">
        <f t="shared" si="2"/>
        <v>3.5714285714285809E-2</v>
      </c>
      <c r="F9" s="26">
        <f t="shared" si="2"/>
        <v>2.6315789473684292E-2</v>
      </c>
      <c r="G9" s="26">
        <f t="shared" si="2"/>
        <v>0.13043478260869557</v>
      </c>
      <c r="H9" s="26">
        <f t="shared" si="2"/>
        <v>0.11538461538461542</v>
      </c>
      <c r="I9" s="26">
        <f t="shared" si="2"/>
        <v>1.2195121951219523E-2</v>
      </c>
      <c r="J9" s="26">
        <f t="shared" si="2"/>
        <v>0</v>
      </c>
      <c r="K9" s="26">
        <f t="shared" si="2"/>
        <v>6.6666666666666652E-2</v>
      </c>
      <c r="L9" s="26">
        <f t="shared" si="2"/>
        <v>1.3513513513513598E-2</v>
      </c>
      <c r="M9" s="26">
        <f t="shared" si="2"/>
        <v>1.3157894736842035E-2</v>
      </c>
      <c r="N9" s="26">
        <f t="shared" si="2"/>
        <v>3.5714285714285809E-2</v>
      </c>
      <c r="O9" s="26">
        <f t="shared" si="2"/>
        <v>1.4084507042253502E-2</v>
      </c>
      <c r="P9" s="26">
        <f t="shared" si="2"/>
        <v>3.2786885245901676E-2</v>
      </c>
      <c r="Q9" s="26">
        <f t="shared" si="2"/>
        <v>3.2258064516129004E-2</v>
      </c>
      <c r="R9" s="26">
        <f t="shared" si="2"/>
        <v>1.3513513513513598E-2</v>
      </c>
      <c r="S9" s="26">
        <f t="shared" si="2"/>
        <v>1.2658227848101333E-2</v>
      </c>
      <c r="T9" s="26">
        <f t="shared" si="2"/>
        <v>2.564102564102555E-2</v>
      </c>
      <c r="U9" s="26">
        <f t="shared" si="2"/>
        <v>2.8169014084507005E-2</v>
      </c>
      <c r="V9" s="26">
        <f t="shared" si="2"/>
        <v>1.3513513513513598E-2</v>
      </c>
      <c r="W9" s="26">
        <f t="shared" si="2"/>
        <v>1.449275362318847E-2</v>
      </c>
      <c r="X9" s="26">
        <f t="shared" si="2"/>
        <v>2.9411764705882248E-2</v>
      </c>
      <c r="Y9" s="26">
        <f t="shared" si="2"/>
        <v>1.538461538461533E-2</v>
      </c>
      <c r="Z9" s="26">
        <f t="shared" si="2"/>
        <v>0.125</v>
      </c>
      <c r="AA9" s="26">
        <f t="shared" si="2"/>
        <v>2.0000000000000018E-2</v>
      </c>
      <c r="AB9" s="26">
        <f t="shared" si="2"/>
        <v>2.9850746268656803E-2</v>
      </c>
      <c r="AC9" s="26">
        <f t="shared" si="2"/>
        <v>2.0833333333333259E-2</v>
      </c>
      <c r="AD9" s="26">
        <f t="shared" si="2"/>
        <v>7.6923076923076872E-2</v>
      </c>
      <c r="AE9" s="26">
        <f t="shared" si="2"/>
        <v>1.6666666666666607E-2</v>
      </c>
      <c r="AF9" s="26">
        <f t="shared" si="2"/>
        <v>1.5151515151515138E-2</v>
      </c>
      <c r="AG9" s="26"/>
      <c r="AI9" s="26">
        <f>AI8/AI4-1</f>
        <v>2.6475455046883534E-2</v>
      </c>
    </row>
  </sheetData>
  <phoneticPr fontId="1" type="noConversion"/>
  <conditionalFormatting sqref="B4:R4 U4:AG4">
    <cfRule type="cellIs" dxfId="3062" priority="1" stopIfTrue="1" operator="greaterThan">
      <formula>70</formula>
    </cfRule>
    <cfRule type="cellIs" dxfId="3061" priority="2" stopIfTrue="1" operator="between">
      <formula>60</formula>
      <formula>70</formula>
    </cfRule>
    <cfRule type="cellIs" dxfId="306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13.134</v>
      </c>
      <c r="C3" s="11">
        <v>13.195</v>
      </c>
      <c r="D3" s="11">
        <v>2.206</v>
      </c>
      <c r="E3" s="11">
        <v>13.891999999999999</v>
      </c>
      <c r="F3" s="11">
        <v>11.162000000000001</v>
      </c>
      <c r="G3" s="11">
        <v>9.9440000000000008</v>
      </c>
      <c r="H3" s="11">
        <v>9.8149999999999995</v>
      </c>
      <c r="I3" s="11">
        <v>12.23</v>
      </c>
      <c r="J3" s="11">
        <v>10.901</v>
      </c>
      <c r="K3" s="11">
        <v>10.209</v>
      </c>
      <c r="L3" s="11">
        <v>11.75</v>
      </c>
      <c r="M3" s="11">
        <v>13.436999999999999</v>
      </c>
      <c r="N3" s="11">
        <v>11.962999999999999</v>
      </c>
      <c r="O3" s="11">
        <v>12.928000000000001</v>
      </c>
      <c r="P3" s="11">
        <v>12.523</v>
      </c>
      <c r="Q3" s="11">
        <v>12.348000000000001</v>
      </c>
      <c r="R3" s="11">
        <v>11.29</v>
      </c>
      <c r="S3" s="11">
        <v>10.452999999999999</v>
      </c>
      <c r="T3" s="11">
        <v>10.654</v>
      </c>
      <c r="U3" s="11">
        <v>9.2100000000000009</v>
      </c>
      <c r="V3" s="11">
        <v>11.44</v>
      </c>
      <c r="W3" s="11">
        <v>9.86</v>
      </c>
      <c r="X3" s="11">
        <v>9.8030000000000008</v>
      </c>
      <c r="Y3" s="11">
        <v>11.146000000000001</v>
      </c>
      <c r="Z3" s="11">
        <v>9.8160000000000007</v>
      </c>
      <c r="AA3" s="11">
        <v>13.438000000000001</v>
      </c>
      <c r="AB3" s="11">
        <v>12.118</v>
      </c>
      <c r="AC3" s="11">
        <v>10.206</v>
      </c>
      <c r="AD3" s="11">
        <v>13.183</v>
      </c>
      <c r="AE3" s="11">
        <v>12.759</v>
      </c>
      <c r="AF3" s="11">
        <v>11.295</v>
      </c>
      <c r="AG3" s="11">
        <v>10.805999999999999</v>
      </c>
      <c r="AH3" s="11"/>
      <c r="AI3" s="11"/>
      <c r="AM3" s="5"/>
    </row>
    <row r="4" spans="1:40" s="4" customFormat="1" x14ac:dyDescent="0.25">
      <c r="A4" s="3" t="s">
        <v>7</v>
      </c>
      <c r="B4" s="22">
        <v>66</v>
      </c>
      <c r="C4" s="22">
        <v>53</v>
      </c>
      <c r="D4" s="22">
        <v>11</v>
      </c>
      <c r="E4" s="22">
        <v>50</v>
      </c>
      <c r="F4" s="22">
        <v>72</v>
      </c>
      <c r="G4" s="22">
        <v>71</v>
      </c>
      <c r="H4" s="22">
        <v>75</v>
      </c>
      <c r="I4" s="22">
        <v>53</v>
      </c>
      <c r="J4" s="22">
        <v>57</v>
      </c>
      <c r="K4" s="22">
        <v>28</v>
      </c>
      <c r="L4" s="22">
        <v>29</v>
      </c>
      <c r="M4" s="22">
        <v>53</v>
      </c>
      <c r="N4" s="22">
        <v>59</v>
      </c>
      <c r="O4" s="22">
        <v>55</v>
      </c>
      <c r="P4" s="22">
        <v>48</v>
      </c>
      <c r="Q4" s="22">
        <v>71</v>
      </c>
      <c r="R4" s="22">
        <v>67</v>
      </c>
      <c r="S4" s="11">
        <v>73</v>
      </c>
      <c r="T4" s="11">
        <v>69</v>
      </c>
      <c r="U4" s="22">
        <v>62</v>
      </c>
      <c r="V4" s="22">
        <v>60</v>
      </c>
      <c r="W4" s="22">
        <v>55</v>
      </c>
      <c r="X4" s="22">
        <v>66</v>
      </c>
      <c r="Y4" s="22">
        <v>25</v>
      </c>
      <c r="Z4" s="22">
        <v>15</v>
      </c>
      <c r="AA4" s="22">
        <v>26</v>
      </c>
      <c r="AB4" s="22">
        <v>25</v>
      </c>
      <c r="AC4" s="22">
        <v>40</v>
      </c>
      <c r="AD4" s="22">
        <v>31</v>
      </c>
      <c r="AE4" s="22">
        <v>72</v>
      </c>
      <c r="AF4" s="22">
        <v>57</v>
      </c>
      <c r="AG4" s="22">
        <v>47</v>
      </c>
      <c r="AI4" s="15">
        <f>SUM(C4:AG4)</f>
        <v>1575</v>
      </c>
      <c r="AJ4" s="6">
        <f>AVERAGE(C4:AG4)</f>
        <v>50.806451612903224</v>
      </c>
      <c r="AK4" s="17"/>
    </row>
    <row r="5" spans="1:40" x14ac:dyDescent="0.25">
      <c r="A5" s="2" t="s">
        <v>12</v>
      </c>
      <c r="B5" s="16">
        <v>64320</v>
      </c>
      <c r="C5" s="16">
        <f t="shared" ref="C5:AG5" si="0">$A6+C6</f>
        <v>64373</v>
      </c>
      <c r="D5" s="16">
        <f t="shared" si="0"/>
        <v>64384</v>
      </c>
      <c r="E5" s="16">
        <f t="shared" si="0"/>
        <v>64434</v>
      </c>
      <c r="F5" s="16">
        <f t="shared" si="0"/>
        <v>64506</v>
      </c>
      <c r="G5" s="16">
        <f t="shared" si="0"/>
        <v>64577</v>
      </c>
      <c r="H5" s="16">
        <f t="shared" si="0"/>
        <v>64652</v>
      </c>
      <c r="I5" s="16">
        <f t="shared" si="0"/>
        <v>64705</v>
      </c>
      <c r="J5" s="16">
        <f t="shared" si="0"/>
        <v>64762</v>
      </c>
      <c r="K5" s="16">
        <f t="shared" si="0"/>
        <v>64790</v>
      </c>
      <c r="L5" s="16">
        <f t="shared" si="0"/>
        <v>64819</v>
      </c>
      <c r="M5" s="16">
        <f t="shared" si="0"/>
        <v>64872</v>
      </c>
      <c r="N5" s="16">
        <f t="shared" si="0"/>
        <v>64931</v>
      </c>
      <c r="O5" s="16">
        <f t="shared" si="0"/>
        <v>64986</v>
      </c>
      <c r="P5" s="16">
        <f t="shared" si="0"/>
        <v>65034</v>
      </c>
      <c r="Q5" s="16">
        <f t="shared" si="0"/>
        <v>65105</v>
      </c>
      <c r="R5" s="16">
        <f t="shared" si="0"/>
        <v>65172</v>
      </c>
      <c r="S5" s="16">
        <f t="shared" si="0"/>
        <v>65245</v>
      </c>
      <c r="T5" s="16">
        <f t="shared" si="0"/>
        <v>65314</v>
      </c>
      <c r="U5" s="16">
        <f t="shared" si="0"/>
        <v>65376</v>
      </c>
      <c r="V5" s="16">
        <f t="shared" si="0"/>
        <v>65436</v>
      </c>
      <c r="W5" s="16">
        <f t="shared" si="0"/>
        <v>65491</v>
      </c>
      <c r="X5" s="16">
        <f t="shared" si="0"/>
        <v>65557</v>
      </c>
      <c r="Y5" s="16">
        <f t="shared" si="0"/>
        <v>65582</v>
      </c>
      <c r="Z5" s="16">
        <f t="shared" si="0"/>
        <v>65597</v>
      </c>
      <c r="AA5" s="16">
        <f t="shared" si="0"/>
        <v>65623</v>
      </c>
      <c r="AB5" s="16">
        <f t="shared" si="0"/>
        <v>65648</v>
      </c>
      <c r="AC5" s="16">
        <f t="shared" si="0"/>
        <v>65688</v>
      </c>
      <c r="AD5" s="16">
        <f t="shared" si="0"/>
        <v>65719</v>
      </c>
      <c r="AE5" s="16">
        <f t="shared" si="0"/>
        <v>65791</v>
      </c>
      <c r="AF5" s="16">
        <f t="shared" si="0"/>
        <v>65848</v>
      </c>
      <c r="AG5" s="16">
        <f t="shared" si="0"/>
        <v>65895</v>
      </c>
      <c r="AI5" s="16">
        <f>MAX(C5:AG5)-B5</f>
        <v>1575</v>
      </c>
    </row>
    <row r="6" spans="1:40" s="15" customFormat="1" x14ac:dyDescent="0.25">
      <c r="A6" s="2">
        <v>46549</v>
      </c>
      <c r="B6" s="16">
        <v>17771</v>
      </c>
      <c r="C6">
        <v>17824</v>
      </c>
      <c r="D6">
        <v>17835</v>
      </c>
      <c r="E6">
        <v>17885</v>
      </c>
      <c r="F6">
        <v>17957</v>
      </c>
      <c r="G6">
        <v>18028</v>
      </c>
      <c r="H6">
        <v>18103</v>
      </c>
      <c r="I6">
        <v>18156</v>
      </c>
      <c r="J6">
        <v>18213</v>
      </c>
      <c r="K6">
        <v>18241</v>
      </c>
      <c r="L6">
        <v>18270</v>
      </c>
      <c r="M6">
        <v>18323</v>
      </c>
      <c r="N6">
        <v>18382</v>
      </c>
      <c r="O6">
        <v>18437</v>
      </c>
      <c r="P6">
        <v>18485</v>
      </c>
      <c r="Q6">
        <v>18556</v>
      </c>
      <c r="R6">
        <v>18623</v>
      </c>
      <c r="S6">
        <v>18696</v>
      </c>
      <c r="T6">
        <v>18765</v>
      </c>
      <c r="U6" s="16">
        <v>18827</v>
      </c>
      <c r="V6" s="16">
        <v>18887</v>
      </c>
      <c r="W6" s="16">
        <v>18942</v>
      </c>
      <c r="X6" s="16">
        <v>19008</v>
      </c>
      <c r="Y6" s="16">
        <v>19033</v>
      </c>
      <c r="Z6" s="16">
        <v>19048</v>
      </c>
      <c r="AA6" s="16">
        <v>19074</v>
      </c>
      <c r="AB6" s="16">
        <v>19099</v>
      </c>
      <c r="AC6" s="16">
        <v>19139</v>
      </c>
      <c r="AD6" s="16">
        <v>19170</v>
      </c>
      <c r="AE6" s="16">
        <v>19242</v>
      </c>
      <c r="AF6" s="16">
        <v>19299</v>
      </c>
      <c r="AG6" s="16">
        <v>19346</v>
      </c>
    </row>
    <row r="7" spans="1:40" x14ac:dyDescent="0.25">
      <c r="A7" s="2" t="s">
        <v>61</v>
      </c>
      <c r="B7">
        <v>63642</v>
      </c>
      <c r="C7">
        <v>63697</v>
      </c>
      <c r="D7">
        <v>63711</v>
      </c>
      <c r="E7">
        <v>63763</v>
      </c>
      <c r="F7">
        <v>63837</v>
      </c>
      <c r="G7">
        <v>63909</v>
      </c>
      <c r="H7">
        <v>63985</v>
      </c>
      <c r="I7">
        <v>64040</v>
      </c>
      <c r="J7">
        <v>64099</v>
      </c>
      <c r="K7">
        <v>64129</v>
      </c>
      <c r="L7">
        <v>64161</v>
      </c>
      <c r="M7">
        <v>64214</v>
      </c>
      <c r="N7">
        <v>64275</v>
      </c>
      <c r="O7">
        <v>64333</v>
      </c>
      <c r="P7">
        <v>64382</v>
      </c>
      <c r="Q7">
        <v>64455</v>
      </c>
      <c r="R7">
        <v>64523</v>
      </c>
      <c r="S7">
        <v>64598</v>
      </c>
      <c r="T7">
        <v>64669</v>
      </c>
      <c r="U7">
        <v>64732</v>
      </c>
      <c r="V7">
        <v>64794</v>
      </c>
      <c r="W7">
        <v>64851</v>
      </c>
      <c r="X7">
        <v>64918</v>
      </c>
      <c r="Y7">
        <v>64945</v>
      </c>
      <c r="Z7">
        <v>64962</v>
      </c>
      <c r="AA7">
        <v>64991</v>
      </c>
      <c r="AB7">
        <v>65017</v>
      </c>
      <c r="AC7">
        <v>65059</v>
      </c>
      <c r="AD7">
        <v>65093</v>
      </c>
      <c r="AE7">
        <v>65166</v>
      </c>
      <c r="AF7">
        <v>65225</v>
      </c>
      <c r="AG7">
        <v>65274</v>
      </c>
      <c r="AI7" s="16">
        <f>MAX(C7:AG7)-B7</f>
        <v>1632</v>
      </c>
      <c r="AJ7" s="7"/>
    </row>
    <row r="8" spans="1:40" x14ac:dyDescent="0.25">
      <c r="B8">
        <v>67</v>
      </c>
      <c r="C8">
        <f t="shared" ref="C8:AG8" si="1">C7-B7</f>
        <v>55</v>
      </c>
      <c r="D8">
        <f t="shared" si="1"/>
        <v>14</v>
      </c>
      <c r="E8">
        <f t="shared" si="1"/>
        <v>52</v>
      </c>
      <c r="F8">
        <f t="shared" si="1"/>
        <v>74</v>
      </c>
      <c r="G8">
        <f t="shared" si="1"/>
        <v>72</v>
      </c>
      <c r="H8">
        <f t="shared" si="1"/>
        <v>76</v>
      </c>
      <c r="I8">
        <f t="shared" si="1"/>
        <v>55</v>
      </c>
      <c r="J8">
        <f t="shared" si="1"/>
        <v>59</v>
      </c>
      <c r="K8">
        <f t="shared" si="1"/>
        <v>30</v>
      </c>
      <c r="L8">
        <f t="shared" si="1"/>
        <v>32</v>
      </c>
      <c r="M8">
        <f t="shared" si="1"/>
        <v>53</v>
      </c>
      <c r="N8">
        <f t="shared" si="1"/>
        <v>61</v>
      </c>
      <c r="O8">
        <f t="shared" si="1"/>
        <v>58</v>
      </c>
      <c r="P8">
        <f t="shared" si="1"/>
        <v>49</v>
      </c>
      <c r="Q8">
        <f t="shared" si="1"/>
        <v>73</v>
      </c>
      <c r="R8">
        <f t="shared" si="1"/>
        <v>68</v>
      </c>
      <c r="S8">
        <f t="shared" si="1"/>
        <v>75</v>
      </c>
      <c r="T8">
        <f t="shared" si="1"/>
        <v>71</v>
      </c>
      <c r="U8">
        <f t="shared" si="1"/>
        <v>63</v>
      </c>
      <c r="V8">
        <f t="shared" si="1"/>
        <v>62</v>
      </c>
      <c r="W8">
        <f t="shared" si="1"/>
        <v>57</v>
      </c>
      <c r="X8">
        <f t="shared" si="1"/>
        <v>67</v>
      </c>
      <c r="Y8">
        <f t="shared" si="1"/>
        <v>27</v>
      </c>
      <c r="Z8">
        <f t="shared" si="1"/>
        <v>17</v>
      </c>
      <c r="AA8">
        <f t="shared" si="1"/>
        <v>29</v>
      </c>
      <c r="AB8">
        <f t="shared" si="1"/>
        <v>26</v>
      </c>
      <c r="AC8">
        <f t="shared" si="1"/>
        <v>42</v>
      </c>
      <c r="AD8">
        <f t="shared" si="1"/>
        <v>34</v>
      </c>
      <c r="AE8">
        <f t="shared" si="1"/>
        <v>73</v>
      </c>
      <c r="AF8">
        <f t="shared" si="1"/>
        <v>59</v>
      </c>
      <c r="AG8">
        <f t="shared" si="1"/>
        <v>49</v>
      </c>
      <c r="AI8" s="15">
        <f>SUM(C8:AG8)</f>
        <v>1632</v>
      </c>
    </row>
    <row r="9" spans="1:40" x14ac:dyDescent="0.25">
      <c r="B9" s="26">
        <v>1.5151515151515138E-2</v>
      </c>
      <c r="C9" s="26">
        <f t="shared" ref="C9:AG9" si="2">C8/C4-1</f>
        <v>3.7735849056603765E-2</v>
      </c>
      <c r="D9" s="26">
        <f t="shared" si="2"/>
        <v>0.27272727272727271</v>
      </c>
      <c r="E9" s="26">
        <f t="shared" si="2"/>
        <v>4.0000000000000036E-2</v>
      </c>
      <c r="F9" s="26">
        <f t="shared" si="2"/>
        <v>2.7777777777777679E-2</v>
      </c>
      <c r="G9" s="26">
        <f t="shared" si="2"/>
        <v>1.4084507042253502E-2</v>
      </c>
      <c r="H9" s="26">
        <f t="shared" si="2"/>
        <v>1.3333333333333419E-2</v>
      </c>
      <c r="I9" s="26">
        <f t="shared" si="2"/>
        <v>3.7735849056603765E-2</v>
      </c>
      <c r="J9" s="26">
        <f t="shared" si="2"/>
        <v>3.5087719298245723E-2</v>
      </c>
      <c r="K9" s="26">
        <f t="shared" si="2"/>
        <v>7.1428571428571397E-2</v>
      </c>
      <c r="L9" s="26">
        <f t="shared" si="2"/>
        <v>0.10344827586206895</v>
      </c>
      <c r="M9" s="26">
        <f t="shared" si="2"/>
        <v>0</v>
      </c>
      <c r="N9" s="26">
        <f t="shared" si="2"/>
        <v>3.3898305084745672E-2</v>
      </c>
      <c r="O9" s="26">
        <f t="shared" si="2"/>
        <v>5.4545454545454453E-2</v>
      </c>
      <c r="P9" s="26">
        <f t="shared" si="2"/>
        <v>2.0833333333333259E-2</v>
      </c>
      <c r="Q9" s="26">
        <f t="shared" si="2"/>
        <v>2.8169014084507005E-2</v>
      </c>
      <c r="R9" s="26">
        <f t="shared" si="2"/>
        <v>1.4925373134328401E-2</v>
      </c>
      <c r="S9" s="26">
        <f t="shared" si="2"/>
        <v>2.7397260273972712E-2</v>
      </c>
      <c r="T9" s="26">
        <f t="shared" si="2"/>
        <v>2.8985507246376718E-2</v>
      </c>
      <c r="U9" s="26">
        <f t="shared" si="2"/>
        <v>1.6129032258064502E-2</v>
      </c>
      <c r="V9" s="26">
        <f t="shared" si="2"/>
        <v>3.3333333333333437E-2</v>
      </c>
      <c r="W9" s="26">
        <f t="shared" si="2"/>
        <v>3.6363636363636376E-2</v>
      </c>
      <c r="X9" s="26">
        <f t="shared" si="2"/>
        <v>1.5151515151515138E-2</v>
      </c>
      <c r="Y9" s="26">
        <f t="shared" si="2"/>
        <v>8.0000000000000071E-2</v>
      </c>
      <c r="Z9" s="26">
        <f t="shared" si="2"/>
        <v>0.1333333333333333</v>
      </c>
      <c r="AA9" s="26">
        <f t="shared" si="2"/>
        <v>0.11538461538461542</v>
      </c>
      <c r="AB9" s="26">
        <f t="shared" si="2"/>
        <v>4.0000000000000036E-2</v>
      </c>
      <c r="AC9" s="26">
        <f t="shared" si="2"/>
        <v>5.0000000000000044E-2</v>
      </c>
      <c r="AD9" s="26">
        <f t="shared" si="2"/>
        <v>9.6774193548387011E-2</v>
      </c>
      <c r="AE9" s="26">
        <f t="shared" si="2"/>
        <v>1.388888888888884E-2</v>
      </c>
      <c r="AF9" s="26">
        <f t="shared" si="2"/>
        <v>3.5087719298245723E-2</v>
      </c>
      <c r="AG9" s="26">
        <f t="shared" si="2"/>
        <v>4.2553191489361764E-2</v>
      </c>
      <c r="AI9" s="26">
        <f>AI8/AI4-1</f>
        <v>3.6190476190476106E-2</v>
      </c>
    </row>
  </sheetData>
  <phoneticPr fontId="1" type="noConversion"/>
  <conditionalFormatting sqref="B4:R4 U4:AG4">
    <cfRule type="cellIs" dxfId="3059" priority="1" stopIfTrue="1" operator="greaterThan">
      <formula>70</formula>
    </cfRule>
    <cfRule type="cellIs" dxfId="3058" priority="2" stopIfTrue="1" operator="between">
      <formula>60</formula>
      <formula>70</formula>
    </cfRule>
    <cfRule type="cellIs" dxfId="3057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10.805999999999999</v>
      </c>
      <c r="C3" s="11">
        <v>10.315</v>
      </c>
      <c r="D3" s="11">
        <v>10.111000000000001</v>
      </c>
      <c r="E3" s="11">
        <v>11.815</v>
      </c>
      <c r="F3" s="11">
        <v>10.853</v>
      </c>
      <c r="G3" s="11">
        <v>11.750999999999999</v>
      </c>
      <c r="H3" s="11">
        <v>10.238</v>
      </c>
      <c r="I3" s="11">
        <v>10.124000000000001</v>
      </c>
      <c r="J3" s="11">
        <v>7.4690000000000003</v>
      </c>
      <c r="K3" s="11">
        <v>11.382999999999999</v>
      </c>
      <c r="L3" s="11">
        <v>5.7370000000000001</v>
      </c>
      <c r="M3" s="11">
        <v>6.9189999999999996</v>
      </c>
      <c r="N3" s="11">
        <v>12.596</v>
      </c>
      <c r="O3" s="11">
        <v>10.327999999999999</v>
      </c>
      <c r="P3" s="11">
        <v>9.5649999999999995</v>
      </c>
      <c r="Q3" s="11">
        <v>10.481</v>
      </c>
      <c r="R3" s="11">
        <v>10.585000000000001</v>
      </c>
      <c r="S3" s="11">
        <v>10.824999999999999</v>
      </c>
      <c r="T3" s="11">
        <v>9.3960000000000008</v>
      </c>
      <c r="U3" s="11">
        <v>13.39</v>
      </c>
      <c r="V3" s="11">
        <v>10.734</v>
      </c>
      <c r="W3" s="11">
        <v>11.089</v>
      </c>
      <c r="X3" s="11">
        <v>9.7140000000000004</v>
      </c>
      <c r="Y3" s="11">
        <v>11.768000000000001</v>
      </c>
      <c r="Z3" s="11">
        <v>10.547000000000001</v>
      </c>
      <c r="AA3" s="11">
        <v>9.5570000000000004</v>
      </c>
      <c r="AB3" s="11">
        <v>9.0500000000000007</v>
      </c>
      <c r="AC3" s="11">
        <v>8.4109999999999996</v>
      </c>
      <c r="AD3" s="11">
        <v>10.404999999999999</v>
      </c>
      <c r="AE3" s="11">
        <v>9.1829999999999998</v>
      </c>
      <c r="AF3" s="11">
        <v>9.6349999999999998</v>
      </c>
      <c r="AG3" s="11">
        <v>1.444</v>
      </c>
      <c r="AH3" s="11"/>
      <c r="AI3" s="11"/>
      <c r="AM3" s="5"/>
    </row>
    <row r="4" spans="1:40" s="4" customFormat="1" x14ac:dyDescent="0.25">
      <c r="A4" s="3" t="s">
        <v>7</v>
      </c>
      <c r="B4" s="22">
        <v>47</v>
      </c>
      <c r="C4" s="22">
        <v>62</v>
      </c>
      <c r="D4" s="22">
        <v>67</v>
      </c>
      <c r="E4" s="22">
        <v>60</v>
      </c>
      <c r="F4" s="22">
        <v>60</v>
      </c>
      <c r="G4" s="22">
        <v>57</v>
      </c>
      <c r="H4" s="22">
        <v>22</v>
      </c>
      <c r="I4" s="22">
        <v>75</v>
      </c>
      <c r="J4" s="22">
        <v>6</v>
      </c>
      <c r="K4" s="22">
        <v>38</v>
      </c>
      <c r="L4" s="22">
        <v>12</v>
      </c>
      <c r="M4" s="22">
        <v>19</v>
      </c>
      <c r="N4" s="22">
        <v>46</v>
      </c>
      <c r="O4" s="22">
        <v>72</v>
      </c>
      <c r="P4" s="22">
        <v>72</v>
      </c>
      <c r="Q4" s="22">
        <v>58</v>
      </c>
      <c r="R4" s="22">
        <v>62</v>
      </c>
      <c r="S4" s="11">
        <v>64</v>
      </c>
      <c r="T4" s="11">
        <v>66</v>
      </c>
      <c r="U4" s="22">
        <v>46</v>
      </c>
      <c r="V4" s="22">
        <v>63</v>
      </c>
      <c r="W4" s="22">
        <v>44</v>
      </c>
      <c r="X4" s="22">
        <v>72</v>
      </c>
      <c r="Y4" s="22">
        <v>69</v>
      </c>
      <c r="Z4" s="22">
        <v>38</v>
      </c>
      <c r="AA4" s="22">
        <v>65</v>
      </c>
      <c r="AB4" s="22">
        <v>57</v>
      </c>
      <c r="AC4" s="22">
        <v>25</v>
      </c>
      <c r="AD4" s="22">
        <v>45</v>
      </c>
      <c r="AE4" s="22">
        <v>66</v>
      </c>
      <c r="AF4" s="22">
        <v>50</v>
      </c>
      <c r="AG4" s="22">
        <v>4</v>
      </c>
      <c r="AI4" s="15">
        <f>SUM(C4:AG4)</f>
        <v>1562</v>
      </c>
      <c r="AJ4" s="6">
        <f>AVERAGE(C4:AG4)</f>
        <v>50.387096774193552</v>
      </c>
      <c r="AK4" s="17"/>
    </row>
    <row r="5" spans="1:40" x14ac:dyDescent="0.25">
      <c r="A5" s="2" t="s">
        <v>12</v>
      </c>
      <c r="B5" s="16">
        <v>65895</v>
      </c>
      <c r="C5" s="16">
        <f t="shared" ref="C5:AG5" si="0">$A6+C6</f>
        <v>65957</v>
      </c>
      <c r="D5" s="16">
        <f t="shared" si="0"/>
        <v>66024</v>
      </c>
      <c r="E5" s="16">
        <f t="shared" si="0"/>
        <v>66084</v>
      </c>
      <c r="F5" s="16">
        <f t="shared" si="0"/>
        <v>66144</v>
      </c>
      <c r="G5" s="16">
        <f t="shared" si="0"/>
        <v>66201</v>
      </c>
      <c r="H5" s="16">
        <f t="shared" si="0"/>
        <v>66223</v>
      </c>
      <c r="I5" s="16">
        <f t="shared" si="0"/>
        <v>66298</v>
      </c>
      <c r="J5" s="16">
        <f t="shared" si="0"/>
        <v>66304</v>
      </c>
      <c r="K5" s="16">
        <f t="shared" si="0"/>
        <v>66342</v>
      </c>
      <c r="L5" s="16">
        <f t="shared" si="0"/>
        <v>66354</v>
      </c>
      <c r="M5" s="16">
        <f t="shared" si="0"/>
        <v>66373</v>
      </c>
      <c r="N5" s="16">
        <f t="shared" si="0"/>
        <v>66419</v>
      </c>
      <c r="O5" s="16">
        <f t="shared" si="0"/>
        <v>66491</v>
      </c>
      <c r="P5" s="16">
        <f t="shared" si="0"/>
        <v>66563</v>
      </c>
      <c r="Q5" s="16">
        <f t="shared" si="0"/>
        <v>66621</v>
      </c>
      <c r="R5" s="16">
        <f t="shared" si="0"/>
        <v>66683</v>
      </c>
      <c r="S5" s="16">
        <f t="shared" si="0"/>
        <v>66747</v>
      </c>
      <c r="T5" s="16">
        <f t="shared" si="0"/>
        <v>66813</v>
      </c>
      <c r="U5" s="16">
        <f t="shared" si="0"/>
        <v>66859</v>
      </c>
      <c r="V5" s="16">
        <f t="shared" si="0"/>
        <v>66922</v>
      </c>
      <c r="W5" s="16">
        <f t="shared" si="0"/>
        <v>66966</v>
      </c>
      <c r="X5" s="16">
        <f t="shared" si="0"/>
        <v>67038</v>
      </c>
      <c r="Y5" s="16">
        <f t="shared" si="0"/>
        <v>67107</v>
      </c>
      <c r="Z5" s="16">
        <f t="shared" si="0"/>
        <v>67145</v>
      </c>
      <c r="AA5" s="16">
        <f t="shared" si="0"/>
        <v>67210</v>
      </c>
      <c r="AB5" s="16">
        <f t="shared" si="0"/>
        <v>67267</v>
      </c>
      <c r="AC5" s="16">
        <f t="shared" si="0"/>
        <v>67292</v>
      </c>
      <c r="AD5" s="16">
        <f t="shared" si="0"/>
        <v>67337</v>
      </c>
      <c r="AE5" s="16">
        <f t="shared" si="0"/>
        <v>67403</v>
      </c>
      <c r="AF5" s="16">
        <f t="shared" si="0"/>
        <v>67453</v>
      </c>
      <c r="AG5" s="16">
        <f t="shared" si="0"/>
        <v>67457</v>
      </c>
      <c r="AI5" s="16">
        <f>MAX(C5:AG5)-B5</f>
        <v>1562</v>
      </c>
    </row>
    <row r="6" spans="1:40" s="15" customFormat="1" x14ac:dyDescent="0.25">
      <c r="A6" s="2">
        <v>46549</v>
      </c>
      <c r="B6" s="16">
        <v>19346</v>
      </c>
      <c r="C6">
        <v>19408</v>
      </c>
      <c r="D6">
        <v>19475</v>
      </c>
      <c r="E6">
        <v>19535</v>
      </c>
      <c r="F6">
        <v>19595</v>
      </c>
      <c r="G6">
        <v>19652</v>
      </c>
      <c r="H6">
        <v>19674</v>
      </c>
      <c r="I6">
        <v>19749</v>
      </c>
      <c r="J6">
        <v>19755</v>
      </c>
      <c r="K6">
        <v>19793</v>
      </c>
      <c r="L6">
        <v>19805</v>
      </c>
      <c r="M6">
        <v>19824</v>
      </c>
      <c r="N6">
        <v>19870</v>
      </c>
      <c r="O6">
        <v>19942</v>
      </c>
      <c r="P6">
        <v>20014</v>
      </c>
      <c r="Q6">
        <v>20072</v>
      </c>
      <c r="R6">
        <v>20134</v>
      </c>
      <c r="S6">
        <v>20198</v>
      </c>
      <c r="T6">
        <v>20264</v>
      </c>
      <c r="U6">
        <v>20310</v>
      </c>
      <c r="V6">
        <v>20373</v>
      </c>
      <c r="W6" s="16">
        <v>20417</v>
      </c>
      <c r="X6" s="16">
        <v>20489</v>
      </c>
      <c r="Y6" s="16">
        <v>20558</v>
      </c>
      <c r="Z6" s="16">
        <v>20596</v>
      </c>
      <c r="AA6" s="16">
        <v>20661</v>
      </c>
      <c r="AB6" s="16">
        <v>20718</v>
      </c>
      <c r="AC6" s="16">
        <v>20743</v>
      </c>
      <c r="AD6" s="16">
        <v>20788</v>
      </c>
      <c r="AE6" s="16">
        <v>20854</v>
      </c>
      <c r="AF6" s="16">
        <v>20904</v>
      </c>
      <c r="AG6" s="16">
        <v>20908</v>
      </c>
    </row>
    <row r="7" spans="1:40" x14ac:dyDescent="0.25">
      <c r="A7" s="2" t="s">
        <v>61</v>
      </c>
      <c r="B7">
        <v>65274</v>
      </c>
      <c r="C7">
        <v>65338</v>
      </c>
      <c r="D7">
        <v>65406</v>
      </c>
      <c r="E7">
        <v>65468</v>
      </c>
      <c r="F7">
        <v>65530</v>
      </c>
      <c r="G7">
        <v>65588</v>
      </c>
      <c r="H7">
        <v>65613</v>
      </c>
      <c r="I7">
        <v>65689</v>
      </c>
      <c r="J7">
        <v>65697</v>
      </c>
      <c r="K7">
        <v>65737</v>
      </c>
      <c r="L7">
        <v>65751</v>
      </c>
      <c r="M7">
        <v>65773</v>
      </c>
      <c r="N7">
        <v>65820</v>
      </c>
      <c r="O7">
        <v>65894</v>
      </c>
      <c r="P7">
        <v>65968</v>
      </c>
      <c r="Q7">
        <v>66027</v>
      </c>
      <c r="R7">
        <v>66090</v>
      </c>
      <c r="S7">
        <v>66157</v>
      </c>
      <c r="T7">
        <v>66224</v>
      </c>
      <c r="U7">
        <v>66271</v>
      </c>
      <c r="V7">
        <v>66336</v>
      </c>
      <c r="W7">
        <v>66382</v>
      </c>
      <c r="X7">
        <v>66455</v>
      </c>
      <c r="Y7">
        <v>66525</v>
      </c>
      <c r="Z7">
        <v>66565</v>
      </c>
      <c r="AA7">
        <v>66631</v>
      </c>
      <c r="AB7">
        <v>66690</v>
      </c>
      <c r="AC7">
        <v>66717</v>
      </c>
      <c r="AD7">
        <v>66764</v>
      </c>
      <c r="AE7">
        <v>66831</v>
      </c>
      <c r="AF7">
        <v>66883</v>
      </c>
      <c r="AG7">
        <v>66889</v>
      </c>
      <c r="AI7" s="16">
        <f>MAX(C7:AG7)-B7</f>
        <v>1615</v>
      </c>
      <c r="AJ7" s="7"/>
    </row>
    <row r="8" spans="1:40" x14ac:dyDescent="0.25">
      <c r="B8">
        <v>49</v>
      </c>
      <c r="C8">
        <f t="shared" ref="C8:V8" si="1">C7-B7</f>
        <v>64</v>
      </c>
      <c r="D8">
        <f t="shared" si="1"/>
        <v>68</v>
      </c>
      <c r="E8">
        <f t="shared" si="1"/>
        <v>62</v>
      </c>
      <c r="F8">
        <f t="shared" si="1"/>
        <v>62</v>
      </c>
      <c r="G8">
        <f t="shared" si="1"/>
        <v>58</v>
      </c>
      <c r="H8">
        <f t="shared" si="1"/>
        <v>25</v>
      </c>
      <c r="I8">
        <f t="shared" si="1"/>
        <v>76</v>
      </c>
      <c r="J8">
        <f t="shared" si="1"/>
        <v>8</v>
      </c>
      <c r="K8">
        <f t="shared" si="1"/>
        <v>40</v>
      </c>
      <c r="L8">
        <f t="shared" si="1"/>
        <v>14</v>
      </c>
      <c r="M8">
        <f t="shared" si="1"/>
        <v>22</v>
      </c>
      <c r="N8">
        <f t="shared" si="1"/>
        <v>47</v>
      </c>
      <c r="O8">
        <f t="shared" si="1"/>
        <v>74</v>
      </c>
      <c r="P8">
        <f t="shared" si="1"/>
        <v>74</v>
      </c>
      <c r="Q8">
        <f t="shared" si="1"/>
        <v>59</v>
      </c>
      <c r="R8">
        <f t="shared" si="1"/>
        <v>63</v>
      </c>
      <c r="S8">
        <f t="shared" si="1"/>
        <v>67</v>
      </c>
      <c r="T8">
        <f t="shared" si="1"/>
        <v>67</v>
      </c>
      <c r="U8">
        <f t="shared" si="1"/>
        <v>47</v>
      </c>
      <c r="V8">
        <f t="shared" si="1"/>
        <v>65</v>
      </c>
      <c r="W8">
        <f t="shared" ref="W8:AG8" si="2">W7-V7</f>
        <v>46</v>
      </c>
      <c r="X8">
        <f t="shared" si="2"/>
        <v>73</v>
      </c>
      <c r="Y8">
        <f t="shared" si="2"/>
        <v>70</v>
      </c>
      <c r="Z8">
        <f t="shared" si="2"/>
        <v>40</v>
      </c>
      <c r="AA8">
        <f t="shared" si="2"/>
        <v>66</v>
      </c>
      <c r="AB8">
        <f t="shared" si="2"/>
        <v>59</v>
      </c>
      <c r="AC8">
        <f t="shared" si="2"/>
        <v>27</v>
      </c>
      <c r="AD8">
        <f t="shared" si="2"/>
        <v>47</v>
      </c>
      <c r="AE8">
        <f t="shared" si="2"/>
        <v>67</v>
      </c>
      <c r="AF8">
        <f t="shared" si="2"/>
        <v>52</v>
      </c>
      <c r="AG8">
        <f t="shared" si="2"/>
        <v>6</v>
      </c>
      <c r="AI8" s="15">
        <f>SUM(C8:AG8)</f>
        <v>1615</v>
      </c>
    </row>
    <row r="9" spans="1:40" x14ac:dyDescent="0.25">
      <c r="B9" s="26">
        <v>4.2553191489361764E-2</v>
      </c>
      <c r="C9" s="26">
        <f t="shared" ref="C9:V9" si="3">C8/C4-1</f>
        <v>3.2258064516129004E-2</v>
      </c>
      <c r="D9" s="26">
        <f t="shared" si="3"/>
        <v>1.4925373134328401E-2</v>
      </c>
      <c r="E9" s="26">
        <f t="shared" si="3"/>
        <v>3.3333333333333437E-2</v>
      </c>
      <c r="F9" s="26">
        <f t="shared" si="3"/>
        <v>3.3333333333333437E-2</v>
      </c>
      <c r="G9" s="26">
        <f t="shared" si="3"/>
        <v>1.7543859649122862E-2</v>
      </c>
      <c r="H9" s="26">
        <f t="shared" si="3"/>
        <v>0.13636363636363646</v>
      </c>
      <c r="I9" s="26">
        <f t="shared" si="3"/>
        <v>1.3333333333333419E-2</v>
      </c>
      <c r="J9" s="26">
        <f t="shared" si="3"/>
        <v>0.33333333333333326</v>
      </c>
      <c r="K9" s="26">
        <f t="shared" si="3"/>
        <v>5.2631578947368363E-2</v>
      </c>
      <c r="L9" s="26">
        <f t="shared" si="3"/>
        <v>0.16666666666666674</v>
      </c>
      <c r="M9" s="26">
        <f t="shared" si="3"/>
        <v>0.15789473684210531</v>
      </c>
      <c r="N9" s="26">
        <f t="shared" si="3"/>
        <v>2.1739130434782705E-2</v>
      </c>
      <c r="O9" s="26">
        <f t="shared" si="3"/>
        <v>2.7777777777777679E-2</v>
      </c>
      <c r="P9" s="26">
        <f t="shared" si="3"/>
        <v>2.7777777777777679E-2</v>
      </c>
      <c r="Q9" s="26">
        <f t="shared" si="3"/>
        <v>1.7241379310344751E-2</v>
      </c>
      <c r="R9" s="26">
        <f t="shared" si="3"/>
        <v>1.6129032258064502E-2</v>
      </c>
      <c r="S9" s="26">
        <f t="shared" si="3"/>
        <v>4.6875E-2</v>
      </c>
      <c r="T9" s="26">
        <f t="shared" si="3"/>
        <v>1.5151515151515138E-2</v>
      </c>
      <c r="U9" s="26">
        <f t="shared" si="3"/>
        <v>2.1739130434782705E-2</v>
      </c>
      <c r="V9" s="26">
        <f t="shared" si="3"/>
        <v>3.1746031746031855E-2</v>
      </c>
      <c r="W9" s="26">
        <f t="shared" ref="W9:AG9" si="4">W8/W4-1</f>
        <v>4.5454545454545414E-2</v>
      </c>
      <c r="X9" s="26">
        <f t="shared" si="4"/>
        <v>1.388888888888884E-2</v>
      </c>
      <c r="Y9" s="26">
        <f t="shared" si="4"/>
        <v>1.449275362318847E-2</v>
      </c>
      <c r="Z9" s="26">
        <f t="shared" si="4"/>
        <v>5.2631578947368363E-2</v>
      </c>
      <c r="AA9" s="26">
        <f t="shared" si="4"/>
        <v>1.538461538461533E-2</v>
      </c>
      <c r="AB9" s="26">
        <f t="shared" si="4"/>
        <v>3.5087719298245723E-2</v>
      </c>
      <c r="AC9" s="26">
        <f t="shared" si="4"/>
        <v>8.0000000000000071E-2</v>
      </c>
      <c r="AD9" s="26">
        <f t="shared" si="4"/>
        <v>4.4444444444444509E-2</v>
      </c>
      <c r="AE9" s="26">
        <f t="shared" si="4"/>
        <v>1.5151515151515138E-2</v>
      </c>
      <c r="AF9" s="26">
        <f t="shared" si="4"/>
        <v>4.0000000000000036E-2</v>
      </c>
      <c r="AG9" s="26">
        <f t="shared" si="4"/>
        <v>0.5</v>
      </c>
      <c r="AI9" s="26">
        <f>AI8/AI4-1</f>
        <v>3.3930857874519882E-2</v>
      </c>
    </row>
  </sheetData>
  <phoneticPr fontId="1" type="noConversion"/>
  <conditionalFormatting sqref="U4:AG4 B4:R4">
    <cfRule type="cellIs" dxfId="3056" priority="1" stopIfTrue="1" operator="greaterThan">
      <formula>70</formula>
    </cfRule>
    <cfRule type="cellIs" dxfId="3055" priority="2" stopIfTrue="1" operator="between">
      <formula>60</formula>
      <formula>70</formula>
    </cfRule>
    <cfRule type="cellIs" dxfId="3054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9.9550000000000001</v>
      </c>
      <c r="C3" s="11">
        <v>10</v>
      </c>
      <c r="D3" s="11">
        <v>3.839</v>
      </c>
      <c r="E3" s="11"/>
      <c r="F3" s="11">
        <v>10</v>
      </c>
      <c r="G3" s="11">
        <v>10</v>
      </c>
      <c r="H3" s="11">
        <v>9.8350000000000009</v>
      </c>
      <c r="I3" s="11">
        <v>10</v>
      </c>
      <c r="J3" s="11">
        <v>9.0890000000000004</v>
      </c>
      <c r="K3" s="11">
        <v>10</v>
      </c>
      <c r="L3" s="11">
        <v>10</v>
      </c>
      <c r="M3" s="11">
        <v>10</v>
      </c>
      <c r="N3" s="11">
        <v>10</v>
      </c>
      <c r="O3" s="11">
        <v>2.16</v>
      </c>
      <c r="P3" s="11">
        <v>10</v>
      </c>
      <c r="Q3" s="11">
        <v>10</v>
      </c>
      <c r="R3" s="11">
        <v>10</v>
      </c>
      <c r="S3" s="11">
        <v>5.5250000000000004</v>
      </c>
      <c r="T3" s="11">
        <v>2.0649999999999999</v>
      </c>
      <c r="U3" s="11">
        <v>10</v>
      </c>
      <c r="V3" s="11">
        <v>10</v>
      </c>
      <c r="W3" s="11">
        <v>10</v>
      </c>
      <c r="X3" s="11">
        <v>10</v>
      </c>
      <c r="Y3" s="11">
        <v>10</v>
      </c>
      <c r="Z3" s="11">
        <v>2.8679999999999999</v>
      </c>
      <c r="AA3" s="11">
        <v>2.6890000000000001</v>
      </c>
      <c r="AB3" s="11">
        <v>2.903</v>
      </c>
      <c r="AC3" s="11">
        <v>10</v>
      </c>
      <c r="AD3" s="11">
        <v>3.121</v>
      </c>
      <c r="AE3" s="11">
        <v>5.774</v>
      </c>
      <c r="AF3" s="11">
        <v>2.1440000000000001</v>
      </c>
      <c r="AG3" s="11">
        <v>7.5289999999999999</v>
      </c>
      <c r="AH3" s="11"/>
      <c r="AI3" s="11"/>
      <c r="AM3" s="5"/>
    </row>
    <row r="4" spans="1:40" s="4" customFormat="1" x14ac:dyDescent="0.25">
      <c r="A4" s="3" t="s">
        <v>7</v>
      </c>
      <c r="B4" s="22">
        <v>55</v>
      </c>
      <c r="C4" s="22">
        <v>56.7</v>
      </c>
      <c r="D4" s="22">
        <v>19.7</v>
      </c>
      <c r="E4" s="22">
        <f>E5-D5</f>
        <v>52</v>
      </c>
      <c r="F4" s="22">
        <v>45.6</v>
      </c>
      <c r="G4" s="22">
        <v>31.6</v>
      </c>
      <c r="H4" s="22">
        <v>18.2</v>
      </c>
      <c r="I4" s="22">
        <v>30.2</v>
      </c>
      <c r="J4" s="22">
        <v>23.6</v>
      </c>
      <c r="K4" s="22">
        <v>44.3</v>
      </c>
      <c r="L4" s="22">
        <v>41.6</v>
      </c>
      <c r="M4" s="22">
        <v>34.5</v>
      </c>
      <c r="N4" s="22">
        <v>28.3</v>
      </c>
      <c r="O4" s="22">
        <v>9.4</v>
      </c>
      <c r="P4" s="22">
        <v>41.7</v>
      </c>
      <c r="Q4" s="22">
        <v>54.4</v>
      </c>
      <c r="R4" s="22">
        <v>64.3</v>
      </c>
      <c r="S4" s="22">
        <v>19.100000000000001</v>
      </c>
      <c r="T4" s="22">
        <v>6.7</v>
      </c>
      <c r="U4" s="22">
        <v>62.1</v>
      </c>
      <c r="V4" s="22">
        <v>37.9</v>
      </c>
      <c r="W4" s="22">
        <v>49.6</v>
      </c>
      <c r="X4" s="22">
        <v>68.099999999999994</v>
      </c>
      <c r="Y4" s="22">
        <v>27.7</v>
      </c>
      <c r="Z4" s="22">
        <v>11.7</v>
      </c>
      <c r="AA4" s="22">
        <v>14.1</v>
      </c>
      <c r="AB4" s="22">
        <v>14.5</v>
      </c>
      <c r="AC4" s="22">
        <v>41.2</v>
      </c>
      <c r="AD4" s="22">
        <v>13.2</v>
      </c>
      <c r="AE4" s="22">
        <v>15.7</v>
      </c>
      <c r="AF4" s="22">
        <v>8.3000000000000007</v>
      </c>
      <c r="AG4" s="22">
        <v>15.9</v>
      </c>
      <c r="AI4" s="4">
        <f>SUM(C4:AG4)</f>
        <v>1001.9000000000002</v>
      </c>
      <c r="AJ4" s="6">
        <f>AVERAGE(C4:AG4)</f>
        <v>32.319354838709685</v>
      </c>
      <c r="AK4" s="17"/>
    </row>
    <row r="5" spans="1:40" x14ac:dyDescent="0.25">
      <c r="A5" s="2" t="s">
        <v>12</v>
      </c>
      <c r="B5" s="16">
        <v>1519</v>
      </c>
      <c r="C5">
        <v>1576</v>
      </c>
      <c r="D5">
        <v>1596</v>
      </c>
      <c r="E5">
        <v>1648</v>
      </c>
      <c r="F5" s="16">
        <v>1693</v>
      </c>
      <c r="G5" s="16">
        <v>1725</v>
      </c>
      <c r="H5" s="16">
        <v>1743</v>
      </c>
      <c r="I5" s="16">
        <v>1773</v>
      </c>
      <c r="J5" s="16">
        <v>1797</v>
      </c>
      <c r="K5" s="16">
        <v>1841</v>
      </c>
      <c r="L5" s="16">
        <v>1883</v>
      </c>
      <c r="M5" s="16">
        <v>1917</v>
      </c>
      <c r="N5" s="16">
        <v>1946</v>
      </c>
      <c r="O5" s="16">
        <v>1955</v>
      </c>
      <c r="P5" s="16">
        <v>1997</v>
      </c>
      <c r="Q5" s="16">
        <v>2051</v>
      </c>
      <c r="R5" s="16">
        <v>2116</v>
      </c>
      <c r="S5" s="16">
        <v>2135</v>
      </c>
      <c r="T5" s="16">
        <v>2142</v>
      </c>
      <c r="U5" s="16">
        <v>2204</v>
      </c>
      <c r="V5" s="16">
        <v>2242</v>
      </c>
      <c r="W5" s="16">
        <v>2292</v>
      </c>
      <c r="X5" s="16">
        <v>2360</v>
      </c>
      <c r="Y5" s="16">
        <v>2387</v>
      </c>
      <c r="Z5" s="16">
        <v>2399</v>
      </c>
      <c r="AA5" s="16">
        <v>2413</v>
      </c>
      <c r="AB5" s="16">
        <v>2428</v>
      </c>
      <c r="AC5" s="16">
        <v>2469</v>
      </c>
      <c r="AD5" s="16">
        <v>2483</v>
      </c>
      <c r="AE5" s="16">
        <v>2498</v>
      </c>
      <c r="AF5" s="16">
        <v>2507</v>
      </c>
      <c r="AG5" s="16">
        <v>2523</v>
      </c>
      <c r="AI5">
        <f>MAX(C5:AG5)-B5</f>
        <v>1004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26" priority="1" stopIfTrue="1" operator="greaterThan">
      <formula>17</formula>
    </cfRule>
    <cfRule type="cellIs" dxfId="3325" priority="2" stopIfTrue="1" operator="between">
      <formula>10</formula>
      <formula>15</formula>
    </cfRule>
    <cfRule type="cellIs" dxfId="3324" priority="3" stopIfTrue="1" operator="between">
      <formula>15</formula>
      <formula>17</formula>
    </cfRule>
  </conditionalFormatting>
  <conditionalFormatting sqref="B4:AG4">
    <cfRule type="cellIs" dxfId="3323" priority="4" stopIfTrue="1" operator="greaterThan">
      <formula>50</formula>
    </cfRule>
    <cfRule type="cellIs" dxfId="3322" priority="5" stopIfTrue="1" operator="between">
      <formula>25</formula>
      <formula>35</formula>
    </cfRule>
    <cfRule type="cellIs" dxfId="3321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1.444</v>
      </c>
      <c r="C3" s="11">
        <v>3.9649999999999999</v>
      </c>
      <c r="D3" s="11">
        <v>6.5190000000000001</v>
      </c>
      <c r="E3" s="11">
        <v>10.307</v>
      </c>
      <c r="F3" s="11">
        <v>11.134</v>
      </c>
      <c r="G3" s="11">
        <v>9.6150000000000002</v>
      </c>
      <c r="H3" s="11">
        <v>11.762</v>
      </c>
      <c r="I3" s="11">
        <v>12.359</v>
      </c>
      <c r="J3" s="11">
        <v>9.9280000000000008</v>
      </c>
      <c r="K3" s="11">
        <v>1.4410000000000001</v>
      </c>
      <c r="L3" s="11">
        <v>10.759</v>
      </c>
      <c r="M3" s="11">
        <v>13.065</v>
      </c>
      <c r="N3" s="11">
        <v>13.034000000000001</v>
      </c>
      <c r="O3" s="11">
        <v>8.01</v>
      </c>
      <c r="P3" s="11">
        <v>11.164999999999999</v>
      </c>
      <c r="Q3" s="11">
        <v>14.239000000000001</v>
      </c>
      <c r="R3" s="11">
        <v>11.021000000000001</v>
      </c>
      <c r="S3" s="11">
        <v>12.365</v>
      </c>
      <c r="T3" s="11">
        <v>13.741</v>
      </c>
      <c r="U3" s="11">
        <v>11.272</v>
      </c>
      <c r="V3" s="11">
        <v>10.349</v>
      </c>
      <c r="W3" s="11">
        <v>9.9410000000000007</v>
      </c>
      <c r="X3" s="11">
        <v>10.581</v>
      </c>
      <c r="Y3" s="11">
        <v>9.2439999999999998</v>
      </c>
      <c r="Z3" s="11">
        <v>9.9740000000000002</v>
      </c>
      <c r="AA3" s="11">
        <v>9.5749999999999993</v>
      </c>
      <c r="AB3" s="11">
        <v>8.6470000000000002</v>
      </c>
      <c r="AC3" s="11">
        <v>10.618</v>
      </c>
      <c r="AD3" s="11">
        <v>11.461</v>
      </c>
      <c r="AE3" s="11">
        <v>9.8379999999999992</v>
      </c>
      <c r="AF3" s="11">
        <v>9.8320000000000007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4</v>
      </c>
      <c r="C4" s="22">
        <v>14</v>
      </c>
      <c r="D4" s="22">
        <v>18</v>
      </c>
      <c r="E4" s="22">
        <v>69</v>
      </c>
      <c r="F4" s="22">
        <v>34</v>
      </c>
      <c r="G4" s="22">
        <v>61</v>
      </c>
      <c r="H4" s="22">
        <v>52</v>
      </c>
      <c r="I4" s="22">
        <v>41</v>
      </c>
      <c r="J4" s="22">
        <v>43</v>
      </c>
      <c r="K4" s="22">
        <v>4</v>
      </c>
      <c r="L4" s="22">
        <v>24</v>
      </c>
      <c r="M4" s="22">
        <v>43</v>
      </c>
      <c r="N4" s="22">
        <v>32</v>
      </c>
      <c r="O4" s="22">
        <v>18</v>
      </c>
      <c r="P4" s="22">
        <v>18</v>
      </c>
      <c r="Q4" s="22">
        <v>62</v>
      </c>
      <c r="R4" s="22">
        <v>36</v>
      </c>
      <c r="S4" s="22">
        <v>40</v>
      </c>
      <c r="T4" s="11">
        <v>33</v>
      </c>
      <c r="U4" s="22">
        <v>17</v>
      </c>
      <c r="V4" s="22">
        <v>54</v>
      </c>
      <c r="W4" s="22">
        <v>69</v>
      </c>
      <c r="X4" s="22">
        <v>58</v>
      </c>
      <c r="Y4" s="22">
        <v>61</v>
      </c>
      <c r="Z4" s="22">
        <v>59</v>
      </c>
      <c r="AA4" s="22">
        <v>64</v>
      </c>
      <c r="AB4" s="22">
        <v>21</v>
      </c>
      <c r="AC4" s="22">
        <v>49</v>
      </c>
      <c r="AD4" s="22">
        <v>42</v>
      </c>
      <c r="AE4" s="22">
        <v>50</v>
      </c>
      <c r="AF4" s="22">
        <v>17</v>
      </c>
      <c r="AG4" s="22"/>
      <c r="AI4" s="15">
        <f>SUM(C4:AG4)</f>
        <v>1203</v>
      </c>
      <c r="AJ4" s="6">
        <f>AVERAGE(C4:AG4)</f>
        <v>40.1</v>
      </c>
      <c r="AK4" s="17"/>
    </row>
    <row r="5" spans="1:40" x14ac:dyDescent="0.25">
      <c r="A5" s="2" t="s">
        <v>12</v>
      </c>
      <c r="B5" s="16">
        <v>67457</v>
      </c>
      <c r="C5" s="16">
        <f t="shared" ref="C5:AF5" si="0">$A6+C6</f>
        <v>67471</v>
      </c>
      <c r="D5" s="16">
        <f t="shared" si="0"/>
        <v>67489</v>
      </c>
      <c r="E5" s="16">
        <f t="shared" si="0"/>
        <v>67558</v>
      </c>
      <c r="F5" s="16">
        <f t="shared" si="0"/>
        <v>67592</v>
      </c>
      <c r="G5" s="16">
        <f t="shared" si="0"/>
        <v>67653</v>
      </c>
      <c r="H5" s="16">
        <f t="shared" si="0"/>
        <v>67705</v>
      </c>
      <c r="I5" s="16">
        <f t="shared" si="0"/>
        <v>67746</v>
      </c>
      <c r="J5" s="16">
        <f t="shared" si="0"/>
        <v>67789</v>
      </c>
      <c r="K5" s="16">
        <f t="shared" si="0"/>
        <v>67793</v>
      </c>
      <c r="L5" s="16">
        <f t="shared" si="0"/>
        <v>67817</v>
      </c>
      <c r="M5" s="16">
        <f t="shared" si="0"/>
        <v>67860</v>
      </c>
      <c r="N5" s="16">
        <f t="shared" si="0"/>
        <v>67892</v>
      </c>
      <c r="O5" s="16">
        <f t="shared" si="0"/>
        <v>67910</v>
      </c>
      <c r="P5" s="16">
        <f t="shared" si="0"/>
        <v>67928</v>
      </c>
      <c r="Q5" s="16">
        <f t="shared" si="0"/>
        <v>67990</v>
      </c>
      <c r="R5" s="16">
        <f t="shared" si="0"/>
        <v>68026</v>
      </c>
      <c r="S5" s="16">
        <f t="shared" si="0"/>
        <v>68066</v>
      </c>
      <c r="T5" s="16">
        <f t="shared" si="0"/>
        <v>68099</v>
      </c>
      <c r="U5" s="16">
        <f t="shared" si="0"/>
        <v>68116</v>
      </c>
      <c r="V5" s="16">
        <f t="shared" si="0"/>
        <v>68170</v>
      </c>
      <c r="W5" s="16">
        <f t="shared" si="0"/>
        <v>68239</v>
      </c>
      <c r="X5" s="16">
        <f t="shared" si="0"/>
        <v>68297</v>
      </c>
      <c r="Y5" s="16">
        <f t="shared" si="0"/>
        <v>68358</v>
      </c>
      <c r="Z5" s="16">
        <f t="shared" si="0"/>
        <v>68417</v>
      </c>
      <c r="AA5" s="16">
        <f t="shared" si="0"/>
        <v>68481</v>
      </c>
      <c r="AB5" s="16">
        <f t="shared" si="0"/>
        <v>68502</v>
      </c>
      <c r="AC5" s="16">
        <f t="shared" si="0"/>
        <v>68551</v>
      </c>
      <c r="AD5" s="16">
        <f t="shared" si="0"/>
        <v>68593</v>
      </c>
      <c r="AE5" s="16">
        <f t="shared" si="0"/>
        <v>68643</v>
      </c>
      <c r="AF5" s="16">
        <f t="shared" si="0"/>
        <v>68660</v>
      </c>
      <c r="AG5" s="16"/>
      <c r="AI5" s="16">
        <f>MAX(C5:AG5)-B5</f>
        <v>1203</v>
      </c>
    </row>
    <row r="6" spans="1:40" s="15" customFormat="1" x14ac:dyDescent="0.25">
      <c r="A6" s="2">
        <v>46549</v>
      </c>
      <c r="B6" s="16">
        <v>20908</v>
      </c>
      <c r="C6">
        <v>20922</v>
      </c>
      <c r="D6">
        <v>20940</v>
      </c>
      <c r="E6">
        <v>21009</v>
      </c>
      <c r="F6">
        <v>21043</v>
      </c>
      <c r="G6">
        <v>21104</v>
      </c>
      <c r="H6">
        <v>21156</v>
      </c>
      <c r="I6">
        <v>21197</v>
      </c>
      <c r="J6">
        <v>21240</v>
      </c>
      <c r="K6">
        <v>21244</v>
      </c>
      <c r="L6">
        <v>21268</v>
      </c>
      <c r="M6">
        <v>21311</v>
      </c>
      <c r="N6">
        <v>21343</v>
      </c>
      <c r="O6">
        <v>21361</v>
      </c>
      <c r="P6">
        <v>21379</v>
      </c>
      <c r="Q6">
        <v>21441</v>
      </c>
      <c r="R6">
        <v>21477</v>
      </c>
      <c r="S6">
        <v>21517</v>
      </c>
      <c r="T6">
        <v>21550</v>
      </c>
      <c r="U6">
        <v>21567</v>
      </c>
      <c r="V6">
        <v>21621</v>
      </c>
      <c r="W6">
        <v>21690</v>
      </c>
      <c r="X6">
        <v>21748</v>
      </c>
      <c r="Y6">
        <v>21809</v>
      </c>
      <c r="Z6">
        <v>21868</v>
      </c>
      <c r="AA6">
        <v>21932</v>
      </c>
      <c r="AB6">
        <v>21953</v>
      </c>
      <c r="AC6">
        <v>22002</v>
      </c>
      <c r="AD6">
        <v>22044</v>
      </c>
      <c r="AE6">
        <v>22094</v>
      </c>
      <c r="AF6">
        <v>22111</v>
      </c>
      <c r="AG6" s="16"/>
    </row>
    <row r="7" spans="1:40" x14ac:dyDescent="0.25">
      <c r="A7" s="2" t="s">
        <v>61</v>
      </c>
      <c r="B7">
        <v>66889</v>
      </c>
      <c r="C7">
        <v>66906</v>
      </c>
      <c r="D7">
        <v>66925</v>
      </c>
      <c r="E7">
        <v>66996</v>
      </c>
      <c r="F7">
        <v>67032</v>
      </c>
      <c r="G7">
        <v>67094</v>
      </c>
      <c r="H7">
        <v>67147</v>
      </c>
      <c r="I7">
        <v>67190</v>
      </c>
      <c r="J7">
        <v>67235</v>
      </c>
      <c r="K7">
        <v>67241</v>
      </c>
      <c r="L7">
        <v>67267</v>
      </c>
      <c r="M7">
        <v>67311</v>
      </c>
      <c r="N7">
        <v>67345</v>
      </c>
      <c r="O7">
        <v>67366</v>
      </c>
      <c r="P7">
        <v>67385</v>
      </c>
      <c r="Q7">
        <v>67449</v>
      </c>
      <c r="R7">
        <v>67487</v>
      </c>
      <c r="S7">
        <v>67528</v>
      </c>
      <c r="T7">
        <v>67562</v>
      </c>
      <c r="U7">
        <v>67581</v>
      </c>
      <c r="V7">
        <v>67637</v>
      </c>
      <c r="W7">
        <v>67707</v>
      </c>
      <c r="X7">
        <v>67766</v>
      </c>
      <c r="Y7">
        <v>67829</v>
      </c>
      <c r="Z7">
        <v>67889</v>
      </c>
      <c r="AA7">
        <v>67954</v>
      </c>
      <c r="AB7">
        <v>67977</v>
      </c>
      <c r="AC7">
        <v>68027</v>
      </c>
      <c r="AD7">
        <v>68071</v>
      </c>
      <c r="AE7">
        <v>68122</v>
      </c>
      <c r="AF7">
        <v>68141</v>
      </c>
      <c r="AI7" s="16">
        <f>MAX(C7:AG7)-B7</f>
        <v>1252</v>
      </c>
      <c r="AJ7" s="7"/>
    </row>
    <row r="8" spans="1:40" x14ac:dyDescent="0.25">
      <c r="B8">
        <v>6</v>
      </c>
      <c r="C8">
        <f t="shared" ref="C8:AF8" si="1">C7-B7</f>
        <v>17</v>
      </c>
      <c r="D8">
        <f t="shared" si="1"/>
        <v>19</v>
      </c>
      <c r="E8">
        <f t="shared" si="1"/>
        <v>71</v>
      </c>
      <c r="F8">
        <f t="shared" si="1"/>
        <v>36</v>
      </c>
      <c r="G8">
        <f t="shared" si="1"/>
        <v>62</v>
      </c>
      <c r="H8">
        <f t="shared" si="1"/>
        <v>53</v>
      </c>
      <c r="I8">
        <f t="shared" si="1"/>
        <v>43</v>
      </c>
      <c r="J8">
        <f t="shared" si="1"/>
        <v>45</v>
      </c>
      <c r="K8">
        <f t="shared" si="1"/>
        <v>6</v>
      </c>
      <c r="L8">
        <f t="shared" si="1"/>
        <v>26</v>
      </c>
      <c r="M8">
        <f t="shared" si="1"/>
        <v>44</v>
      </c>
      <c r="N8">
        <f t="shared" si="1"/>
        <v>34</v>
      </c>
      <c r="O8">
        <f t="shared" si="1"/>
        <v>21</v>
      </c>
      <c r="P8">
        <f t="shared" si="1"/>
        <v>19</v>
      </c>
      <c r="Q8">
        <f t="shared" si="1"/>
        <v>64</v>
      </c>
      <c r="R8">
        <f t="shared" si="1"/>
        <v>38</v>
      </c>
      <c r="S8">
        <f t="shared" si="1"/>
        <v>41</v>
      </c>
      <c r="T8">
        <f t="shared" si="1"/>
        <v>34</v>
      </c>
      <c r="U8">
        <f t="shared" si="1"/>
        <v>19</v>
      </c>
      <c r="V8">
        <f t="shared" si="1"/>
        <v>56</v>
      </c>
      <c r="W8">
        <f t="shared" si="1"/>
        <v>70</v>
      </c>
      <c r="X8">
        <f t="shared" si="1"/>
        <v>59</v>
      </c>
      <c r="Y8">
        <f t="shared" si="1"/>
        <v>63</v>
      </c>
      <c r="Z8">
        <f t="shared" si="1"/>
        <v>60</v>
      </c>
      <c r="AA8">
        <f t="shared" si="1"/>
        <v>65</v>
      </c>
      <c r="AB8">
        <f t="shared" si="1"/>
        <v>23</v>
      </c>
      <c r="AC8">
        <f t="shared" si="1"/>
        <v>50</v>
      </c>
      <c r="AD8">
        <f t="shared" si="1"/>
        <v>44</v>
      </c>
      <c r="AE8">
        <f t="shared" si="1"/>
        <v>51</v>
      </c>
      <c r="AF8">
        <f t="shared" si="1"/>
        <v>19</v>
      </c>
      <c r="AI8" s="15">
        <f>SUM(C8:AG8)</f>
        <v>1252</v>
      </c>
    </row>
    <row r="9" spans="1:40" x14ac:dyDescent="0.25">
      <c r="B9" s="26">
        <v>0.5</v>
      </c>
      <c r="C9" s="26">
        <f t="shared" ref="C9:AF9" si="2">C8/C4-1</f>
        <v>0.21428571428571419</v>
      </c>
      <c r="D9" s="26">
        <f t="shared" si="2"/>
        <v>5.555555555555558E-2</v>
      </c>
      <c r="E9" s="26">
        <f t="shared" si="2"/>
        <v>2.8985507246376718E-2</v>
      </c>
      <c r="F9" s="26">
        <f t="shared" si="2"/>
        <v>5.8823529411764719E-2</v>
      </c>
      <c r="G9" s="26">
        <f t="shared" si="2"/>
        <v>1.6393442622950838E-2</v>
      </c>
      <c r="H9" s="26">
        <f t="shared" si="2"/>
        <v>1.9230769230769162E-2</v>
      </c>
      <c r="I9" s="26">
        <f t="shared" si="2"/>
        <v>4.8780487804878092E-2</v>
      </c>
      <c r="J9" s="26">
        <f t="shared" si="2"/>
        <v>4.6511627906976827E-2</v>
      </c>
      <c r="K9" s="26">
        <f t="shared" si="2"/>
        <v>0.5</v>
      </c>
      <c r="L9" s="26">
        <f t="shared" si="2"/>
        <v>8.3333333333333259E-2</v>
      </c>
      <c r="M9" s="26">
        <f t="shared" si="2"/>
        <v>2.3255813953488413E-2</v>
      </c>
      <c r="N9" s="26">
        <f t="shared" si="2"/>
        <v>6.25E-2</v>
      </c>
      <c r="O9" s="26">
        <f t="shared" si="2"/>
        <v>0.16666666666666674</v>
      </c>
      <c r="P9" s="26">
        <f t="shared" si="2"/>
        <v>5.555555555555558E-2</v>
      </c>
      <c r="Q9" s="26">
        <f t="shared" si="2"/>
        <v>3.2258064516129004E-2</v>
      </c>
      <c r="R9" s="26">
        <f t="shared" si="2"/>
        <v>5.555555555555558E-2</v>
      </c>
      <c r="S9" s="26">
        <f t="shared" si="2"/>
        <v>2.4999999999999911E-2</v>
      </c>
      <c r="T9" s="26">
        <f t="shared" si="2"/>
        <v>3.0303030303030276E-2</v>
      </c>
      <c r="U9" s="26">
        <f t="shared" si="2"/>
        <v>0.11764705882352944</v>
      </c>
      <c r="V9" s="26">
        <f t="shared" si="2"/>
        <v>3.7037037037036979E-2</v>
      </c>
      <c r="W9" s="26">
        <f t="shared" si="2"/>
        <v>1.449275362318847E-2</v>
      </c>
      <c r="X9" s="26">
        <f t="shared" si="2"/>
        <v>1.7241379310344751E-2</v>
      </c>
      <c r="Y9" s="26">
        <f t="shared" si="2"/>
        <v>3.2786885245901676E-2</v>
      </c>
      <c r="Z9" s="26">
        <f t="shared" si="2"/>
        <v>1.6949152542372836E-2</v>
      </c>
      <c r="AA9" s="26">
        <f t="shared" si="2"/>
        <v>1.5625E-2</v>
      </c>
      <c r="AB9" s="26">
        <f t="shared" si="2"/>
        <v>9.5238095238095344E-2</v>
      </c>
      <c r="AC9" s="26">
        <f t="shared" si="2"/>
        <v>2.0408163265306145E-2</v>
      </c>
      <c r="AD9" s="26">
        <f t="shared" si="2"/>
        <v>4.7619047619047672E-2</v>
      </c>
      <c r="AE9" s="26">
        <f t="shared" si="2"/>
        <v>2.0000000000000018E-2</v>
      </c>
      <c r="AF9" s="26">
        <f t="shared" si="2"/>
        <v>0.11764705882352944</v>
      </c>
      <c r="AG9" s="26"/>
      <c r="AI9" s="26">
        <f>AI8/AI4-1</f>
        <v>4.0731504571903665E-2</v>
      </c>
    </row>
  </sheetData>
  <phoneticPr fontId="1" type="noConversion"/>
  <conditionalFormatting sqref="B4:S4 U4:AG4">
    <cfRule type="cellIs" dxfId="3053" priority="1" stopIfTrue="1" operator="greaterThan">
      <formula>70</formula>
    </cfRule>
    <cfRule type="cellIs" dxfId="3052" priority="2" stopIfTrue="1" operator="between">
      <formula>60</formula>
      <formula>70</formula>
    </cfRule>
    <cfRule type="cellIs" dxfId="3051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9.8320000000000007</v>
      </c>
      <c r="C3" s="11">
        <v>13.196</v>
      </c>
      <c r="D3" s="11">
        <v>6.61</v>
      </c>
      <c r="E3" s="11">
        <v>12.788</v>
      </c>
      <c r="F3" s="11">
        <v>9.0190000000000001</v>
      </c>
      <c r="G3" s="11">
        <v>9.5280000000000005</v>
      </c>
      <c r="H3" s="11">
        <v>11.907999999999999</v>
      </c>
      <c r="I3" s="11">
        <v>11.023</v>
      </c>
      <c r="J3" s="11">
        <v>10.837999999999999</v>
      </c>
      <c r="K3" s="11">
        <v>10.89</v>
      </c>
      <c r="L3" s="11">
        <v>9.2370000000000001</v>
      </c>
      <c r="M3" s="11">
        <v>9.1329999999999991</v>
      </c>
      <c r="N3" s="11">
        <v>10.223000000000001</v>
      </c>
      <c r="O3" s="11">
        <v>8.9659999999999993</v>
      </c>
      <c r="P3" s="11">
        <v>9.0340000000000007</v>
      </c>
      <c r="Q3" s="11">
        <v>8.9359999999999999</v>
      </c>
      <c r="R3" s="11">
        <v>8.9640000000000004</v>
      </c>
      <c r="S3" s="11">
        <v>9.0020000000000007</v>
      </c>
      <c r="T3" s="11">
        <v>8.8019999999999996</v>
      </c>
      <c r="U3" s="11">
        <v>8.4039999999999999</v>
      </c>
      <c r="V3" s="11">
        <v>10.287000000000001</v>
      </c>
      <c r="W3" s="11">
        <v>8.1560000000000006</v>
      </c>
      <c r="X3" s="11">
        <v>11.48</v>
      </c>
      <c r="Y3" s="11">
        <v>10.33</v>
      </c>
      <c r="Z3" s="11">
        <v>9.1069999999999993</v>
      </c>
      <c r="AA3" s="11">
        <v>8.7710000000000008</v>
      </c>
      <c r="AB3" s="11">
        <v>8.8689999999999998</v>
      </c>
      <c r="AC3" s="11">
        <v>6.5220000000000002</v>
      </c>
      <c r="AD3" s="11">
        <v>9.6639999999999997</v>
      </c>
      <c r="AE3" s="11">
        <v>2.6160000000000001</v>
      </c>
      <c r="AF3" s="11">
        <v>10.336</v>
      </c>
      <c r="AG3" s="11">
        <v>8.7609999999999992</v>
      </c>
      <c r="AH3" s="11"/>
      <c r="AI3" s="11"/>
      <c r="AM3" s="5"/>
    </row>
    <row r="4" spans="1:40" s="4" customFormat="1" x14ac:dyDescent="0.25">
      <c r="A4" s="3" t="s">
        <v>7</v>
      </c>
      <c r="B4" s="22">
        <v>17</v>
      </c>
      <c r="C4" s="22">
        <v>37</v>
      </c>
      <c r="D4" s="22">
        <v>14</v>
      </c>
      <c r="E4" s="22">
        <v>25</v>
      </c>
      <c r="F4" s="22">
        <v>34</v>
      </c>
      <c r="G4" s="22">
        <v>64</v>
      </c>
      <c r="H4" s="22">
        <v>38</v>
      </c>
      <c r="I4" s="22">
        <v>56</v>
      </c>
      <c r="J4" s="22">
        <v>24</v>
      </c>
      <c r="K4" s="22">
        <v>34</v>
      </c>
      <c r="L4" s="22">
        <v>54</v>
      </c>
      <c r="M4" s="22">
        <v>58</v>
      </c>
      <c r="N4" s="22">
        <v>42</v>
      </c>
      <c r="O4" s="22">
        <v>56</v>
      </c>
      <c r="P4" s="22">
        <v>55</v>
      </c>
      <c r="Q4" s="22">
        <v>55</v>
      </c>
      <c r="R4" s="22">
        <v>55</v>
      </c>
      <c r="S4" s="22">
        <v>54</v>
      </c>
      <c r="T4" s="11">
        <v>52</v>
      </c>
      <c r="U4" s="22">
        <v>47</v>
      </c>
      <c r="V4" s="22">
        <v>18</v>
      </c>
      <c r="W4" s="22">
        <v>26</v>
      </c>
      <c r="X4" s="22">
        <v>19</v>
      </c>
      <c r="Y4" s="22">
        <v>7</v>
      </c>
      <c r="Z4" s="22">
        <v>46</v>
      </c>
      <c r="AA4" s="22">
        <v>48</v>
      </c>
      <c r="AB4" s="22">
        <v>42</v>
      </c>
      <c r="AC4" s="22">
        <v>9</v>
      </c>
      <c r="AD4" s="22">
        <v>38</v>
      </c>
      <c r="AE4" s="22">
        <v>3</v>
      </c>
      <c r="AF4" s="22">
        <v>26</v>
      </c>
      <c r="AG4" s="22">
        <v>46</v>
      </c>
      <c r="AI4" s="15">
        <f>SUM(C4:AG4)</f>
        <v>1182</v>
      </c>
      <c r="AJ4" s="6">
        <f>AVERAGE(C4:AG4)</f>
        <v>38.12903225806452</v>
      </c>
      <c r="AK4" s="17"/>
    </row>
    <row r="5" spans="1:40" x14ac:dyDescent="0.25">
      <c r="A5" s="2" t="s">
        <v>12</v>
      </c>
      <c r="B5" s="16">
        <v>68660</v>
      </c>
      <c r="C5" s="16">
        <f t="shared" ref="C5:R5" si="0">$A6+C6</f>
        <v>68697</v>
      </c>
      <c r="D5" s="16">
        <f t="shared" si="0"/>
        <v>68711</v>
      </c>
      <c r="E5" s="16">
        <f t="shared" si="0"/>
        <v>68736</v>
      </c>
      <c r="F5" s="16">
        <f t="shared" si="0"/>
        <v>68770</v>
      </c>
      <c r="G5" s="16">
        <f t="shared" si="0"/>
        <v>68834</v>
      </c>
      <c r="H5" s="16">
        <f t="shared" si="0"/>
        <v>68872</v>
      </c>
      <c r="I5" s="16">
        <f t="shared" si="0"/>
        <v>68928</v>
      </c>
      <c r="J5" s="16">
        <f t="shared" si="0"/>
        <v>68952</v>
      </c>
      <c r="K5" s="16">
        <f t="shared" si="0"/>
        <v>68986</v>
      </c>
      <c r="L5" s="16">
        <f t="shared" si="0"/>
        <v>69040</v>
      </c>
      <c r="M5" s="16">
        <f t="shared" si="0"/>
        <v>69098</v>
      </c>
      <c r="N5" s="16">
        <f t="shared" si="0"/>
        <v>69140</v>
      </c>
      <c r="O5" s="16">
        <f t="shared" si="0"/>
        <v>69196</v>
      </c>
      <c r="P5" s="16">
        <f t="shared" si="0"/>
        <v>69251</v>
      </c>
      <c r="Q5" s="16">
        <f t="shared" si="0"/>
        <v>69306</v>
      </c>
      <c r="R5" s="16">
        <f t="shared" si="0"/>
        <v>69361</v>
      </c>
      <c r="S5" s="16">
        <f t="shared" ref="S5:AG5" si="1">$A6+S6</f>
        <v>69415</v>
      </c>
      <c r="T5" s="16">
        <f t="shared" si="1"/>
        <v>69467</v>
      </c>
      <c r="U5" s="16">
        <f t="shared" si="1"/>
        <v>69514</v>
      </c>
      <c r="V5" s="16">
        <f t="shared" si="1"/>
        <v>69532</v>
      </c>
      <c r="W5" s="16">
        <f t="shared" si="1"/>
        <v>69558</v>
      </c>
      <c r="X5" s="16">
        <f t="shared" si="1"/>
        <v>69577</v>
      </c>
      <c r="Y5" s="16">
        <f t="shared" si="1"/>
        <v>69584</v>
      </c>
      <c r="Z5" s="16">
        <f t="shared" si="1"/>
        <v>69630</v>
      </c>
      <c r="AA5" s="16">
        <f t="shared" si="1"/>
        <v>69678</v>
      </c>
      <c r="AB5" s="16">
        <f t="shared" si="1"/>
        <v>69720</v>
      </c>
      <c r="AC5" s="16">
        <f t="shared" si="1"/>
        <v>69729</v>
      </c>
      <c r="AD5" s="16">
        <f t="shared" si="1"/>
        <v>69767</v>
      </c>
      <c r="AE5" s="16">
        <f t="shared" si="1"/>
        <v>69770</v>
      </c>
      <c r="AF5" s="16">
        <f t="shared" si="1"/>
        <v>69796</v>
      </c>
      <c r="AG5" s="16">
        <f t="shared" si="1"/>
        <v>69842</v>
      </c>
      <c r="AI5" s="16">
        <f>MAX(C5:AG5)-B5</f>
        <v>1182</v>
      </c>
    </row>
    <row r="6" spans="1:40" s="15" customFormat="1" x14ac:dyDescent="0.25">
      <c r="A6" s="2">
        <v>46549</v>
      </c>
      <c r="B6" s="16">
        <v>22111</v>
      </c>
      <c r="C6">
        <v>22148</v>
      </c>
      <c r="D6">
        <v>22162</v>
      </c>
      <c r="E6">
        <v>22187</v>
      </c>
      <c r="F6">
        <v>22221</v>
      </c>
      <c r="G6">
        <v>22285</v>
      </c>
      <c r="H6">
        <v>22323</v>
      </c>
      <c r="I6">
        <v>22379</v>
      </c>
      <c r="J6">
        <v>22403</v>
      </c>
      <c r="K6">
        <v>22437</v>
      </c>
      <c r="L6">
        <v>22491</v>
      </c>
      <c r="M6">
        <v>22549</v>
      </c>
      <c r="N6">
        <v>22591</v>
      </c>
      <c r="O6">
        <v>22647</v>
      </c>
      <c r="P6">
        <v>22702</v>
      </c>
      <c r="Q6">
        <v>22757</v>
      </c>
      <c r="R6">
        <v>22812</v>
      </c>
      <c r="S6">
        <v>22866</v>
      </c>
      <c r="T6">
        <v>22918</v>
      </c>
      <c r="U6">
        <v>22965</v>
      </c>
      <c r="V6">
        <v>22983</v>
      </c>
      <c r="W6">
        <v>23009</v>
      </c>
      <c r="X6">
        <v>23028</v>
      </c>
      <c r="Y6">
        <v>23035</v>
      </c>
      <c r="Z6">
        <v>23081</v>
      </c>
      <c r="AA6">
        <v>23129</v>
      </c>
      <c r="AB6">
        <v>23171</v>
      </c>
      <c r="AC6">
        <v>23180</v>
      </c>
      <c r="AD6">
        <v>23218</v>
      </c>
      <c r="AE6">
        <v>23221</v>
      </c>
      <c r="AF6">
        <v>23247</v>
      </c>
      <c r="AG6">
        <v>23293</v>
      </c>
    </row>
    <row r="7" spans="1:40" x14ac:dyDescent="0.25">
      <c r="A7" s="2" t="s">
        <v>61</v>
      </c>
      <c r="B7">
        <v>68141</v>
      </c>
      <c r="C7">
        <v>68180</v>
      </c>
      <c r="D7">
        <v>68195</v>
      </c>
      <c r="E7">
        <v>68222</v>
      </c>
      <c r="F7">
        <v>68258</v>
      </c>
      <c r="G7">
        <v>68322</v>
      </c>
      <c r="H7">
        <v>68362</v>
      </c>
      <c r="I7">
        <v>68419</v>
      </c>
      <c r="J7">
        <v>68445</v>
      </c>
      <c r="K7">
        <v>68480</v>
      </c>
      <c r="L7">
        <v>68535</v>
      </c>
      <c r="M7">
        <v>68594</v>
      </c>
      <c r="N7">
        <v>68638</v>
      </c>
      <c r="O7">
        <v>68695</v>
      </c>
      <c r="P7">
        <v>68752</v>
      </c>
      <c r="Q7">
        <v>68807</v>
      </c>
      <c r="R7">
        <v>68863</v>
      </c>
      <c r="S7">
        <v>68918</v>
      </c>
      <c r="T7">
        <v>68971</v>
      </c>
      <c r="U7">
        <v>69019</v>
      </c>
      <c r="V7">
        <v>69039</v>
      </c>
      <c r="W7">
        <v>69066</v>
      </c>
      <c r="X7">
        <v>69087</v>
      </c>
      <c r="Y7">
        <v>69096</v>
      </c>
      <c r="Z7">
        <v>69143</v>
      </c>
      <c r="AA7">
        <v>69193</v>
      </c>
      <c r="AB7">
        <v>69235</v>
      </c>
      <c r="AC7">
        <v>69247</v>
      </c>
      <c r="AD7">
        <v>69286</v>
      </c>
      <c r="AE7">
        <v>69291</v>
      </c>
      <c r="AF7">
        <v>69317</v>
      </c>
      <c r="AG7">
        <v>69365</v>
      </c>
      <c r="AI7" s="16">
        <f>MAX(C7:AG7)-B7</f>
        <v>1224</v>
      </c>
      <c r="AJ7" s="7"/>
    </row>
    <row r="8" spans="1:40" x14ac:dyDescent="0.25">
      <c r="B8">
        <v>19</v>
      </c>
      <c r="C8">
        <f t="shared" ref="C8:AG8" si="2">C7-B7</f>
        <v>39</v>
      </c>
      <c r="D8">
        <f t="shared" si="2"/>
        <v>15</v>
      </c>
      <c r="E8">
        <f t="shared" si="2"/>
        <v>27</v>
      </c>
      <c r="F8">
        <f t="shared" si="2"/>
        <v>36</v>
      </c>
      <c r="G8">
        <f t="shared" si="2"/>
        <v>64</v>
      </c>
      <c r="H8">
        <f t="shared" si="2"/>
        <v>40</v>
      </c>
      <c r="I8">
        <f t="shared" si="2"/>
        <v>57</v>
      </c>
      <c r="J8">
        <f t="shared" si="2"/>
        <v>26</v>
      </c>
      <c r="K8">
        <f t="shared" si="2"/>
        <v>35</v>
      </c>
      <c r="L8">
        <f t="shared" si="2"/>
        <v>55</v>
      </c>
      <c r="M8">
        <f t="shared" si="2"/>
        <v>59</v>
      </c>
      <c r="N8">
        <f t="shared" si="2"/>
        <v>44</v>
      </c>
      <c r="O8">
        <f t="shared" si="2"/>
        <v>57</v>
      </c>
      <c r="P8">
        <f t="shared" si="2"/>
        <v>57</v>
      </c>
      <c r="Q8">
        <f t="shared" si="2"/>
        <v>55</v>
      </c>
      <c r="R8">
        <f t="shared" si="2"/>
        <v>56</v>
      </c>
      <c r="S8">
        <f t="shared" si="2"/>
        <v>55</v>
      </c>
      <c r="T8">
        <f t="shared" si="2"/>
        <v>53</v>
      </c>
      <c r="U8">
        <f t="shared" si="2"/>
        <v>48</v>
      </c>
      <c r="V8">
        <f t="shared" si="2"/>
        <v>20</v>
      </c>
      <c r="W8">
        <f t="shared" si="2"/>
        <v>27</v>
      </c>
      <c r="X8">
        <f t="shared" si="2"/>
        <v>21</v>
      </c>
      <c r="Y8">
        <f t="shared" si="2"/>
        <v>9</v>
      </c>
      <c r="Z8">
        <f t="shared" si="2"/>
        <v>47</v>
      </c>
      <c r="AA8">
        <f t="shared" si="2"/>
        <v>50</v>
      </c>
      <c r="AB8">
        <f t="shared" si="2"/>
        <v>42</v>
      </c>
      <c r="AC8">
        <f t="shared" si="2"/>
        <v>12</v>
      </c>
      <c r="AD8">
        <f t="shared" si="2"/>
        <v>39</v>
      </c>
      <c r="AE8">
        <f t="shared" si="2"/>
        <v>5</v>
      </c>
      <c r="AF8">
        <f t="shared" si="2"/>
        <v>26</v>
      </c>
      <c r="AG8">
        <f t="shared" si="2"/>
        <v>48</v>
      </c>
      <c r="AI8" s="15">
        <f>SUM(C8:AG8)</f>
        <v>1224</v>
      </c>
    </row>
    <row r="9" spans="1:40" x14ac:dyDescent="0.25">
      <c r="B9" s="26">
        <v>0.11764705882352944</v>
      </c>
      <c r="C9" s="26">
        <f t="shared" ref="C9:AG9" si="3">C8/C4-1</f>
        <v>5.4054054054053946E-2</v>
      </c>
      <c r="D9" s="26">
        <f t="shared" si="3"/>
        <v>7.1428571428571397E-2</v>
      </c>
      <c r="E9" s="26">
        <f t="shared" si="3"/>
        <v>8.0000000000000071E-2</v>
      </c>
      <c r="F9" s="26">
        <f t="shared" si="3"/>
        <v>5.8823529411764719E-2</v>
      </c>
      <c r="G9" s="26">
        <f t="shared" si="3"/>
        <v>0</v>
      </c>
      <c r="H9" s="26">
        <f t="shared" si="3"/>
        <v>5.2631578947368363E-2</v>
      </c>
      <c r="I9" s="26">
        <f t="shared" si="3"/>
        <v>1.7857142857142794E-2</v>
      </c>
      <c r="J9" s="26">
        <f t="shared" si="3"/>
        <v>8.3333333333333259E-2</v>
      </c>
      <c r="K9" s="26">
        <f t="shared" si="3"/>
        <v>2.9411764705882248E-2</v>
      </c>
      <c r="L9" s="26">
        <f t="shared" si="3"/>
        <v>1.8518518518518601E-2</v>
      </c>
      <c r="M9" s="26">
        <f t="shared" si="3"/>
        <v>1.7241379310344751E-2</v>
      </c>
      <c r="N9" s="26">
        <f t="shared" si="3"/>
        <v>4.7619047619047672E-2</v>
      </c>
      <c r="O9" s="26">
        <f t="shared" si="3"/>
        <v>1.7857142857142794E-2</v>
      </c>
      <c r="P9" s="26">
        <f t="shared" si="3"/>
        <v>3.6363636363636376E-2</v>
      </c>
      <c r="Q9" s="26">
        <f t="shared" si="3"/>
        <v>0</v>
      </c>
      <c r="R9" s="26">
        <f t="shared" si="3"/>
        <v>1.8181818181818077E-2</v>
      </c>
      <c r="S9" s="26">
        <f t="shared" si="3"/>
        <v>1.8518518518518601E-2</v>
      </c>
      <c r="T9" s="26">
        <f t="shared" si="3"/>
        <v>1.9230769230769162E-2</v>
      </c>
      <c r="U9" s="26">
        <f t="shared" si="3"/>
        <v>2.1276595744680771E-2</v>
      </c>
      <c r="V9" s="26">
        <f t="shared" si="3"/>
        <v>0.11111111111111116</v>
      </c>
      <c r="W9" s="26">
        <f t="shared" si="3"/>
        <v>3.8461538461538547E-2</v>
      </c>
      <c r="X9" s="26">
        <f t="shared" si="3"/>
        <v>0.10526315789473695</v>
      </c>
      <c r="Y9" s="26">
        <f t="shared" si="3"/>
        <v>0.28571428571428581</v>
      </c>
      <c r="Z9" s="26">
        <f t="shared" si="3"/>
        <v>2.1739130434782705E-2</v>
      </c>
      <c r="AA9" s="26">
        <f t="shared" si="3"/>
        <v>4.1666666666666741E-2</v>
      </c>
      <c r="AB9" s="26">
        <f t="shared" si="3"/>
        <v>0</v>
      </c>
      <c r="AC9" s="26">
        <f t="shared" si="3"/>
        <v>0.33333333333333326</v>
      </c>
      <c r="AD9" s="26">
        <f t="shared" si="3"/>
        <v>2.6315789473684292E-2</v>
      </c>
      <c r="AE9" s="26">
        <f t="shared" si="3"/>
        <v>0.66666666666666674</v>
      </c>
      <c r="AF9" s="26">
        <f t="shared" si="3"/>
        <v>0</v>
      </c>
      <c r="AG9" s="26">
        <f t="shared" si="3"/>
        <v>4.3478260869565188E-2</v>
      </c>
      <c r="AI9" s="26">
        <f>AI8/AI4-1</f>
        <v>3.5532994923857864E-2</v>
      </c>
    </row>
  </sheetData>
  <phoneticPr fontId="1" type="noConversion"/>
  <conditionalFormatting sqref="B4:S4 U4:AG4">
    <cfRule type="cellIs" dxfId="3050" priority="1" stopIfTrue="1" operator="greaterThan">
      <formula>70</formula>
    </cfRule>
    <cfRule type="cellIs" dxfId="3049" priority="2" stopIfTrue="1" operator="between">
      <formula>60</formula>
      <formula>70</formula>
    </cfRule>
    <cfRule type="cellIs" dxfId="3048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8.7609999999999992</v>
      </c>
      <c r="C3" s="11">
        <v>8.6959999999999997</v>
      </c>
      <c r="D3" s="11">
        <v>8.3460000000000001</v>
      </c>
      <c r="E3" s="11">
        <v>8.4649999999999999</v>
      </c>
      <c r="F3" s="11">
        <v>9.4149999999999991</v>
      </c>
      <c r="G3" s="11">
        <v>0.54200000000000004</v>
      </c>
      <c r="H3" s="11">
        <v>4.5979999999999999</v>
      </c>
      <c r="I3" s="11">
        <v>1.663</v>
      </c>
      <c r="J3" s="11">
        <v>2.1669999999999998</v>
      </c>
      <c r="K3" s="11">
        <v>1.75</v>
      </c>
      <c r="L3" s="11">
        <v>2.1309999999999998</v>
      </c>
      <c r="M3" s="11">
        <v>1.56</v>
      </c>
      <c r="N3" s="11">
        <v>9.7479999999999993</v>
      </c>
      <c r="O3" s="11">
        <v>3.617</v>
      </c>
      <c r="P3" s="11">
        <v>8.7270000000000003</v>
      </c>
      <c r="Q3" s="11">
        <v>7.93</v>
      </c>
      <c r="R3" s="11">
        <v>1.5589999999999999</v>
      </c>
      <c r="S3" s="11">
        <v>7.4829999999999997</v>
      </c>
      <c r="T3" s="11">
        <v>0.96699999999999997</v>
      </c>
      <c r="U3" s="11">
        <v>6.6219999999999999</v>
      </c>
      <c r="V3" s="11">
        <v>7.53</v>
      </c>
      <c r="W3" s="11">
        <v>6.8250000000000002</v>
      </c>
      <c r="X3" s="11">
        <v>7.2350000000000003</v>
      </c>
      <c r="Y3" s="11">
        <v>5.6050000000000004</v>
      </c>
      <c r="Z3" s="11">
        <v>6.6630000000000003</v>
      </c>
      <c r="AA3" s="11">
        <v>3.7010000000000001</v>
      </c>
      <c r="AB3" s="11">
        <v>3.6909999999999998</v>
      </c>
      <c r="AC3" s="11">
        <v>7.2229999999999999</v>
      </c>
      <c r="AD3" s="11">
        <v>2.3290000000000002</v>
      </c>
      <c r="AE3" s="11">
        <v>5.5030000000000001</v>
      </c>
      <c r="AF3" s="11">
        <v>0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46</v>
      </c>
      <c r="C4" s="22">
        <v>41</v>
      </c>
      <c r="D4" s="22">
        <v>24</v>
      </c>
      <c r="E4" s="22">
        <v>43</v>
      </c>
      <c r="F4" s="22">
        <v>23</v>
      </c>
      <c r="G4" s="22">
        <v>0</v>
      </c>
      <c r="H4" s="22">
        <v>8</v>
      </c>
      <c r="I4" s="22">
        <v>4</v>
      </c>
      <c r="J4" s="22">
        <v>7</v>
      </c>
      <c r="K4" s="22">
        <v>4</v>
      </c>
      <c r="L4" s="22">
        <v>4</v>
      </c>
      <c r="M4" s="22">
        <v>3</v>
      </c>
      <c r="N4" s="22">
        <v>10</v>
      </c>
      <c r="O4" s="22">
        <v>4</v>
      </c>
      <c r="P4" s="22">
        <v>35</v>
      </c>
      <c r="Q4" s="22">
        <v>36</v>
      </c>
      <c r="R4" s="22">
        <v>4</v>
      </c>
      <c r="S4" s="22">
        <v>26</v>
      </c>
      <c r="T4" s="22">
        <v>3</v>
      </c>
      <c r="U4" s="22">
        <v>7</v>
      </c>
      <c r="V4" s="22">
        <v>19</v>
      </c>
      <c r="W4" s="22">
        <v>18</v>
      </c>
      <c r="X4" s="22">
        <v>30</v>
      </c>
      <c r="Y4" s="22">
        <v>16</v>
      </c>
      <c r="Z4" s="22">
        <v>20</v>
      </c>
      <c r="AA4" s="22">
        <v>2</v>
      </c>
      <c r="AB4" s="22">
        <v>7</v>
      </c>
      <c r="AC4" s="22">
        <v>25</v>
      </c>
      <c r="AD4" s="22">
        <v>9</v>
      </c>
      <c r="AE4" s="22">
        <v>7</v>
      </c>
      <c r="AF4" s="22">
        <v>0</v>
      </c>
      <c r="AG4" s="22"/>
      <c r="AI4" s="15">
        <f>SUM(C4:AG4)</f>
        <v>439</v>
      </c>
      <c r="AJ4" s="6">
        <f>AVERAGE(C4:AG4)</f>
        <v>14.633333333333333</v>
      </c>
      <c r="AK4" s="17"/>
    </row>
    <row r="5" spans="1:40" x14ac:dyDescent="0.25">
      <c r="A5" s="2" t="s">
        <v>12</v>
      </c>
      <c r="B5" s="16">
        <v>69842</v>
      </c>
      <c r="C5" s="16">
        <f t="shared" ref="C5:AF5" si="0">$A6+C6</f>
        <v>69883</v>
      </c>
      <c r="D5" s="16">
        <f t="shared" si="0"/>
        <v>69907</v>
      </c>
      <c r="E5" s="16">
        <f t="shared" si="0"/>
        <v>69950</v>
      </c>
      <c r="F5" s="16">
        <f t="shared" si="0"/>
        <v>69973</v>
      </c>
      <c r="G5" s="16">
        <f t="shared" si="0"/>
        <v>69973</v>
      </c>
      <c r="H5" s="16">
        <f t="shared" si="0"/>
        <v>69981</v>
      </c>
      <c r="I5" s="16">
        <f t="shared" si="0"/>
        <v>69985</v>
      </c>
      <c r="J5" s="16">
        <f t="shared" si="0"/>
        <v>69992</v>
      </c>
      <c r="K5" s="16">
        <f t="shared" si="0"/>
        <v>69996</v>
      </c>
      <c r="L5" s="16">
        <f t="shared" si="0"/>
        <v>70000</v>
      </c>
      <c r="M5" s="16">
        <f t="shared" si="0"/>
        <v>70003</v>
      </c>
      <c r="N5" s="16">
        <f t="shared" si="0"/>
        <v>70013</v>
      </c>
      <c r="O5" s="16">
        <f t="shared" si="0"/>
        <v>70017</v>
      </c>
      <c r="P5" s="16">
        <f t="shared" si="0"/>
        <v>70052</v>
      </c>
      <c r="Q5" s="16">
        <f t="shared" si="0"/>
        <v>70088</v>
      </c>
      <c r="R5" s="16">
        <f t="shared" si="0"/>
        <v>70092</v>
      </c>
      <c r="S5" s="16">
        <f t="shared" si="0"/>
        <v>70118</v>
      </c>
      <c r="T5" s="16">
        <f t="shared" si="0"/>
        <v>70121</v>
      </c>
      <c r="U5" s="16">
        <f t="shared" si="0"/>
        <v>70128</v>
      </c>
      <c r="V5" s="16">
        <f t="shared" si="0"/>
        <v>70147</v>
      </c>
      <c r="W5" s="16">
        <f t="shared" si="0"/>
        <v>70165</v>
      </c>
      <c r="X5" s="16">
        <f t="shared" si="0"/>
        <v>70195</v>
      </c>
      <c r="Y5" s="16">
        <f t="shared" si="0"/>
        <v>70211</v>
      </c>
      <c r="Z5" s="16">
        <f t="shared" si="0"/>
        <v>70231</v>
      </c>
      <c r="AA5" s="16">
        <f t="shared" si="0"/>
        <v>70233</v>
      </c>
      <c r="AB5" s="16">
        <f t="shared" si="0"/>
        <v>70240</v>
      </c>
      <c r="AC5" s="16">
        <f t="shared" si="0"/>
        <v>70265</v>
      </c>
      <c r="AD5" s="16">
        <f t="shared" si="0"/>
        <v>70274</v>
      </c>
      <c r="AE5" s="16">
        <f t="shared" si="0"/>
        <v>70281</v>
      </c>
      <c r="AF5" s="16">
        <f t="shared" si="0"/>
        <v>70281</v>
      </c>
      <c r="AG5" s="16"/>
      <c r="AI5" s="16">
        <f>MAX(C5:AG5)-B5</f>
        <v>439</v>
      </c>
    </row>
    <row r="6" spans="1:40" s="15" customFormat="1" x14ac:dyDescent="0.25">
      <c r="A6" s="2">
        <v>46549</v>
      </c>
      <c r="B6" s="16">
        <v>23293</v>
      </c>
      <c r="C6">
        <v>23334</v>
      </c>
      <c r="D6">
        <v>23358</v>
      </c>
      <c r="E6">
        <v>23401</v>
      </c>
      <c r="F6">
        <v>23424</v>
      </c>
      <c r="G6">
        <v>23424</v>
      </c>
      <c r="H6">
        <v>23432</v>
      </c>
      <c r="I6">
        <v>23436</v>
      </c>
      <c r="J6">
        <v>23443</v>
      </c>
      <c r="K6">
        <v>23447</v>
      </c>
      <c r="L6">
        <v>23451</v>
      </c>
      <c r="M6">
        <v>23454</v>
      </c>
      <c r="N6">
        <v>23464</v>
      </c>
      <c r="O6">
        <v>23468</v>
      </c>
      <c r="P6">
        <v>23503</v>
      </c>
      <c r="Q6">
        <v>23539</v>
      </c>
      <c r="R6">
        <v>23543</v>
      </c>
      <c r="S6">
        <v>23569</v>
      </c>
      <c r="T6">
        <v>23572</v>
      </c>
      <c r="U6">
        <v>23579</v>
      </c>
      <c r="V6">
        <v>23598</v>
      </c>
      <c r="W6">
        <v>23616</v>
      </c>
      <c r="X6">
        <v>23646</v>
      </c>
      <c r="Y6">
        <v>23662</v>
      </c>
      <c r="Z6">
        <v>23682</v>
      </c>
      <c r="AA6">
        <v>23684</v>
      </c>
      <c r="AB6">
        <v>23691</v>
      </c>
      <c r="AC6">
        <v>23716</v>
      </c>
      <c r="AD6">
        <v>23725</v>
      </c>
      <c r="AE6">
        <v>23732</v>
      </c>
      <c r="AF6">
        <v>23732</v>
      </c>
      <c r="AG6"/>
    </row>
    <row r="7" spans="1:40" x14ac:dyDescent="0.25">
      <c r="A7" s="2" t="s">
        <v>61</v>
      </c>
      <c r="B7">
        <v>69365</v>
      </c>
      <c r="C7">
        <v>69407</v>
      </c>
      <c r="D7">
        <v>69432</v>
      </c>
      <c r="E7">
        <v>69477</v>
      </c>
      <c r="F7">
        <v>69500</v>
      </c>
      <c r="G7">
        <v>69502</v>
      </c>
      <c r="H7">
        <v>69512</v>
      </c>
      <c r="I7">
        <v>69517</v>
      </c>
      <c r="J7">
        <v>69525</v>
      </c>
      <c r="K7">
        <v>69531</v>
      </c>
      <c r="L7">
        <v>69537</v>
      </c>
      <c r="M7">
        <v>69542</v>
      </c>
      <c r="N7">
        <v>69553</v>
      </c>
      <c r="O7">
        <v>69559</v>
      </c>
      <c r="P7">
        <v>69594</v>
      </c>
      <c r="Q7">
        <v>69631</v>
      </c>
      <c r="R7">
        <v>69637</v>
      </c>
      <c r="S7">
        <v>69665</v>
      </c>
      <c r="T7">
        <v>69669</v>
      </c>
      <c r="U7">
        <v>69677</v>
      </c>
      <c r="V7">
        <v>69697</v>
      </c>
      <c r="W7">
        <v>69718</v>
      </c>
      <c r="X7">
        <v>69749</v>
      </c>
      <c r="Y7">
        <v>69766</v>
      </c>
      <c r="Z7">
        <v>69787</v>
      </c>
      <c r="AA7">
        <v>69790</v>
      </c>
      <c r="AB7">
        <v>69799</v>
      </c>
      <c r="AC7">
        <v>69825</v>
      </c>
      <c r="AD7">
        <v>69835</v>
      </c>
      <c r="AE7">
        <v>69843</v>
      </c>
      <c r="AF7">
        <v>69843</v>
      </c>
      <c r="AI7" s="16">
        <f>MAX(C7:AG7)-B7</f>
        <v>478</v>
      </c>
      <c r="AJ7" s="7"/>
    </row>
    <row r="8" spans="1:40" x14ac:dyDescent="0.25">
      <c r="B8">
        <v>48</v>
      </c>
      <c r="C8">
        <f t="shared" ref="C8:AF8" si="1">C7-B7</f>
        <v>42</v>
      </c>
      <c r="D8">
        <f t="shared" si="1"/>
        <v>25</v>
      </c>
      <c r="E8">
        <f t="shared" si="1"/>
        <v>45</v>
      </c>
      <c r="F8">
        <f t="shared" si="1"/>
        <v>23</v>
      </c>
      <c r="G8">
        <f t="shared" si="1"/>
        <v>2</v>
      </c>
      <c r="H8">
        <f t="shared" si="1"/>
        <v>10</v>
      </c>
      <c r="I8">
        <f t="shared" si="1"/>
        <v>5</v>
      </c>
      <c r="J8">
        <f t="shared" si="1"/>
        <v>8</v>
      </c>
      <c r="K8">
        <f t="shared" si="1"/>
        <v>6</v>
      </c>
      <c r="L8">
        <f t="shared" si="1"/>
        <v>6</v>
      </c>
      <c r="M8">
        <f t="shared" si="1"/>
        <v>5</v>
      </c>
      <c r="N8">
        <f t="shared" si="1"/>
        <v>11</v>
      </c>
      <c r="O8">
        <f t="shared" si="1"/>
        <v>6</v>
      </c>
      <c r="P8">
        <f t="shared" si="1"/>
        <v>35</v>
      </c>
      <c r="Q8">
        <f t="shared" si="1"/>
        <v>37</v>
      </c>
      <c r="R8">
        <f t="shared" si="1"/>
        <v>6</v>
      </c>
      <c r="S8">
        <f t="shared" si="1"/>
        <v>28</v>
      </c>
      <c r="T8">
        <f t="shared" si="1"/>
        <v>4</v>
      </c>
      <c r="U8">
        <f t="shared" si="1"/>
        <v>8</v>
      </c>
      <c r="V8">
        <f t="shared" si="1"/>
        <v>20</v>
      </c>
      <c r="W8">
        <f t="shared" si="1"/>
        <v>21</v>
      </c>
      <c r="X8">
        <f t="shared" si="1"/>
        <v>31</v>
      </c>
      <c r="Y8">
        <f t="shared" si="1"/>
        <v>17</v>
      </c>
      <c r="Z8">
        <f t="shared" si="1"/>
        <v>21</v>
      </c>
      <c r="AA8">
        <f t="shared" si="1"/>
        <v>3</v>
      </c>
      <c r="AB8">
        <f t="shared" si="1"/>
        <v>9</v>
      </c>
      <c r="AC8">
        <f t="shared" si="1"/>
        <v>26</v>
      </c>
      <c r="AD8">
        <f t="shared" si="1"/>
        <v>10</v>
      </c>
      <c r="AE8">
        <f t="shared" si="1"/>
        <v>8</v>
      </c>
      <c r="AF8">
        <f t="shared" si="1"/>
        <v>0</v>
      </c>
      <c r="AI8" s="15">
        <f>SUM(C8:AG8)</f>
        <v>478</v>
      </c>
    </row>
    <row r="9" spans="1:40" x14ac:dyDescent="0.25">
      <c r="B9" s="26">
        <v>4.3478260869565188E-2</v>
      </c>
      <c r="C9" s="26">
        <f>C8/C4-1</f>
        <v>2.4390243902439046E-2</v>
      </c>
      <c r="D9" s="26">
        <f>D8/D4-1</f>
        <v>4.1666666666666741E-2</v>
      </c>
      <c r="E9" s="26">
        <f>E8/E4-1</f>
        <v>4.6511627906976827E-2</v>
      </c>
      <c r="F9" s="26">
        <f>F8/F4-1</f>
        <v>0</v>
      </c>
      <c r="G9" s="26"/>
      <c r="H9" s="26">
        <f t="shared" ref="H9:AF9" si="2">H8/H4-1</f>
        <v>0.25</v>
      </c>
      <c r="I9" s="26">
        <f t="shared" si="2"/>
        <v>0.25</v>
      </c>
      <c r="J9" s="26">
        <f t="shared" si="2"/>
        <v>0.14285714285714279</v>
      </c>
      <c r="K9" s="26">
        <f t="shared" si="2"/>
        <v>0.5</v>
      </c>
      <c r="L9" s="26">
        <f t="shared" si="2"/>
        <v>0.5</v>
      </c>
      <c r="M9" s="26">
        <f t="shared" si="2"/>
        <v>0.66666666666666674</v>
      </c>
      <c r="N9" s="26">
        <f t="shared" si="2"/>
        <v>0.10000000000000009</v>
      </c>
      <c r="O9" s="26">
        <f t="shared" si="2"/>
        <v>0.5</v>
      </c>
      <c r="P9" s="26">
        <f t="shared" si="2"/>
        <v>0</v>
      </c>
      <c r="Q9" s="26">
        <f t="shared" si="2"/>
        <v>2.7777777777777679E-2</v>
      </c>
      <c r="R9" s="26">
        <f t="shared" si="2"/>
        <v>0.5</v>
      </c>
      <c r="S9" s="26">
        <f t="shared" si="2"/>
        <v>7.6923076923076872E-2</v>
      </c>
      <c r="T9" s="26">
        <f t="shared" si="2"/>
        <v>0.33333333333333326</v>
      </c>
      <c r="U9" s="26">
        <f t="shared" si="2"/>
        <v>0.14285714285714279</v>
      </c>
      <c r="V9" s="26">
        <f t="shared" si="2"/>
        <v>5.2631578947368363E-2</v>
      </c>
      <c r="W9" s="26">
        <f t="shared" si="2"/>
        <v>0.16666666666666674</v>
      </c>
      <c r="X9" s="26">
        <f t="shared" si="2"/>
        <v>3.3333333333333437E-2</v>
      </c>
      <c r="Y9" s="26">
        <f t="shared" si="2"/>
        <v>6.25E-2</v>
      </c>
      <c r="Z9" s="26">
        <f t="shared" si="2"/>
        <v>5.0000000000000044E-2</v>
      </c>
      <c r="AA9" s="26">
        <f t="shared" si="2"/>
        <v>0.5</v>
      </c>
      <c r="AB9" s="26">
        <f t="shared" si="2"/>
        <v>0.28571428571428581</v>
      </c>
      <c r="AC9" s="26">
        <f t="shared" si="2"/>
        <v>4.0000000000000036E-2</v>
      </c>
      <c r="AD9" s="26">
        <f t="shared" si="2"/>
        <v>0.11111111111111116</v>
      </c>
      <c r="AE9" s="26">
        <f t="shared" si="2"/>
        <v>0.14285714285714279</v>
      </c>
      <c r="AF9" s="26" t="e">
        <f t="shared" si="2"/>
        <v>#DIV/0!</v>
      </c>
      <c r="AG9" s="26"/>
      <c r="AI9" s="26">
        <f>AI8/AI4-1</f>
        <v>8.8838268792710728E-2</v>
      </c>
    </row>
  </sheetData>
  <phoneticPr fontId="1" type="noConversion"/>
  <conditionalFormatting sqref="B4:AG4">
    <cfRule type="cellIs" dxfId="3047" priority="1" stopIfTrue="1" operator="greaterThan">
      <formula>70</formula>
    </cfRule>
    <cfRule type="cellIs" dxfId="3046" priority="2" stopIfTrue="1" operator="between">
      <formula>60</formula>
      <formula>70</formula>
    </cfRule>
    <cfRule type="cellIs" dxfId="3045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7" bestFit="1" customWidth="1"/>
    <col min="4" max="4" width="7.33203125" bestFit="1" customWidth="1"/>
    <col min="5" max="15" width="6.109375" customWidth="1"/>
    <col min="16" max="16" width="6" customWidth="1"/>
    <col min="17" max="25" width="6.109375" customWidth="1"/>
    <col min="26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0</v>
      </c>
      <c r="C3" s="11">
        <v>0.503</v>
      </c>
      <c r="D3" s="11">
        <v>2.456</v>
      </c>
      <c r="E3" s="11">
        <v>2.5329999999999999</v>
      </c>
      <c r="F3" s="11">
        <v>3.0310000000000001</v>
      </c>
      <c r="G3" s="11">
        <v>4.9850000000000003</v>
      </c>
      <c r="H3" s="11">
        <v>0.84599999999999997</v>
      </c>
      <c r="I3" s="11">
        <v>1.157</v>
      </c>
      <c r="J3" s="11">
        <v>4.4509999999999996</v>
      </c>
      <c r="K3" s="11">
        <v>5.0000000000000001E-3</v>
      </c>
      <c r="L3" s="11">
        <v>0</v>
      </c>
      <c r="M3" s="11">
        <v>0</v>
      </c>
      <c r="N3" s="11">
        <v>2.7829999999999999</v>
      </c>
      <c r="O3" s="11">
        <v>5.1150000000000002</v>
      </c>
      <c r="P3" s="11">
        <v>0.91100000000000003</v>
      </c>
      <c r="Q3" s="11">
        <v>5.819</v>
      </c>
      <c r="R3" s="11">
        <v>0.624</v>
      </c>
      <c r="S3" s="11">
        <v>2.8010000000000002</v>
      </c>
      <c r="T3" s="11">
        <v>2E-3</v>
      </c>
      <c r="U3" s="11">
        <v>7.4999999999999997E-2</v>
      </c>
      <c r="V3" s="11">
        <v>4.6280000000000001</v>
      </c>
      <c r="W3" s="11">
        <v>4.5919999999999996</v>
      </c>
      <c r="X3" s="11">
        <v>3.411</v>
      </c>
      <c r="Y3" s="11">
        <v>2.64</v>
      </c>
      <c r="Z3" s="11">
        <v>0.82399999999999995</v>
      </c>
      <c r="AA3" s="11">
        <v>1.542</v>
      </c>
      <c r="AB3" s="11">
        <v>3.1059999999999999</v>
      </c>
      <c r="AC3" s="11">
        <v>0.60399999999999998</v>
      </c>
      <c r="AD3" s="11">
        <v>6.3479999999999999</v>
      </c>
      <c r="AE3" s="11">
        <v>4.2380000000000004</v>
      </c>
      <c r="AF3" s="11">
        <v>0.77200000000000002</v>
      </c>
      <c r="AG3" s="11">
        <v>5.4530000000000003</v>
      </c>
      <c r="AH3" s="11"/>
      <c r="AI3" s="11"/>
      <c r="AM3" s="5"/>
    </row>
    <row r="4" spans="1:40" s="4" customFormat="1" x14ac:dyDescent="0.25">
      <c r="A4" s="3" t="s">
        <v>7</v>
      </c>
      <c r="B4" s="22">
        <v>0</v>
      </c>
      <c r="C4" s="22">
        <v>0</v>
      </c>
      <c r="D4" s="22">
        <v>2</v>
      </c>
      <c r="E4" s="22">
        <v>15</v>
      </c>
      <c r="F4" s="22">
        <v>4</v>
      </c>
      <c r="G4" s="22">
        <v>21</v>
      </c>
      <c r="H4" s="22">
        <v>3</v>
      </c>
      <c r="I4" s="22">
        <v>2</v>
      </c>
      <c r="J4" s="22">
        <v>4</v>
      </c>
      <c r="K4" s="22">
        <v>0</v>
      </c>
      <c r="L4" s="22">
        <v>0</v>
      </c>
      <c r="M4" s="22">
        <v>0</v>
      </c>
      <c r="N4" s="22">
        <v>4</v>
      </c>
      <c r="O4" s="22">
        <v>14</v>
      </c>
      <c r="P4" s="22">
        <v>1</v>
      </c>
      <c r="Q4" s="22">
        <v>17</v>
      </c>
      <c r="R4" s="22">
        <v>0</v>
      </c>
      <c r="S4" s="22">
        <v>6</v>
      </c>
      <c r="T4" s="22">
        <v>0</v>
      </c>
      <c r="U4" s="22">
        <v>0</v>
      </c>
      <c r="V4" s="22">
        <v>9</v>
      </c>
      <c r="W4" s="22">
        <v>15</v>
      </c>
      <c r="X4" s="22">
        <v>5</v>
      </c>
      <c r="Y4" s="22">
        <v>5</v>
      </c>
      <c r="Z4" s="22">
        <v>3</v>
      </c>
      <c r="AA4" s="22">
        <v>3</v>
      </c>
      <c r="AB4" s="22">
        <v>4</v>
      </c>
      <c r="AC4" s="22">
        <v>0</v>
      </c>
      <c r="AD4" s="22">
        <v>12</v>
      </c>
      <c r="AE4" s="22">
        <v>10</v>
      </c>
      <c r="AF4" s="22">
        <v>1</v>
      </c>
      <c r="AG4" s="22">
        <v>18</v>
      </c>
      <c r="AI4" s="15">
        <f>SUM(C4:AG4)</f>
        <v>178</v>
      </c>
      <c r="AJ4" s="6">
        <f>AVERAGE(C4:AG4)</f>
        <v>5.741935483870968</v>
      </c>
      <c r="AK4" s="17"/>
    </row>
    <row r="5" spans="1:40" x14ac:dyDescent="0.25">
      <c r="A5" s="2" t="s">
        <v>12</v>
      </c>
      <c r="B5" s="16">
        <v>70281</v>
      </c>
      <c r="C5" s="16">
        <f t="shared" ref="C5:AG5" si="0">$A6+C6</f>
        <v>70281</v>
      </c>
      <c r="D5" s="16">
        <f t="shared" si="0"/>
        <v>70283</v>
      </c>
      <c r="E5" s="16">
        <f t="shared" si="0"/>
        <v>70298</v>
      </c>
      <c r="F5" s="16">
        <f t="shared" si="0"/>
        <v>70302</v>
      </c>
      <c r="G5" s="16">
        <f t="shared" si="0"/>
        <v>70323</v>
      </c>
      <c r="H5" s="16">
        <f t="shared" si="0"/>
        <v>70326</v>
      </c>
      <c r="I5" s="16">
        <f t="shared" si="0"/>
        <v>70328</v>
      </c>
      <c r="J5" s="16">
        <f t="shared" si="0"/>
        <v>70332</v>
      </c>
      <c r="K5" s="16">
        <f t="shared" si="0"/>
        <v>70332</v>
      </c>
      <c r="L5" s="16">
        <f t="shared" si="0"/>
        <v>70332</v>
      </c>
      <c r="M5" s="16">
        <f t="shared" si="0"/>
        <v>70332</v>
      </c>
      <c r="N5" s="16">
        <f t="shared" si="0"/>
        <v>70336</v>
      </c>
      <c r="O5" s="16">
        <f t="shared" si="0"/>
        <v>70350</v>
      </c>
      <c r="P5" s="16">
        <f t="shared" si="0"/>
        <v>70351</v>
      </c>
      <c r="Q5" s="16">
        <f t="shared" si="0"/>
        <v>70368</v>
      </c>
      <c r="R5" s="16">
        <f t="shared" si="0"/>
        <v>70368</v>
      </c>
      <c r="S5" s="16">
        <f t="shared" si="0"/>
        <v>70374</v>
      </c>
      <c r="T5" s="16">
        <f t="shared" si="0"/>
        <v>70374</v>
      </c>
      <c r="U5" s="16">
        <f t="shared" si="0"/>
        <v>70374</v>
      </c>
      <c r="V5" s="16">
        <f t="shared" si="0"/>
        <v>70383</v>
      </c>
      <c r="W5" s="16">
        <f t="shared" si="0"/>
        <v>70398</v>
      </c>
      <c r="X5" s="16">
        <f t="shared" si="0"/>
        <v>70403</v>
      </c>
      <c r="Y5" s="16">
        <f t="shared" si="0"/>
        <v>70408</v>
      </c>
      <c r="Z5" s="16">
        <f t="shared" si="0"/>
        <v>70411</v>
      </c>
      <c r="AA5" s="16">
        <f t="shared" si="0"/>
        <v>70414</v>
      </c>
      <c r="AB5" s="16">
        <f t="shared" si="0"/>
        <v>70418</v>
      </c>
      <c r="AC5" s="16">
        <f t="shared" si="0"/>
        <v>70418</v>
      </c>
      <c r="AD5" s="16">
        <f t="shared" si="0"/>
        <v>70430</v>
      </c>
      <c r="AE5" s="16">
        <f t="shared" si="0"/>
        <v>70440</v>
      </c>
      <c r="AF5" s="16">
        <f t="shared" si="0"/>
        <v>70441</v>
      </c>
      <c r="AG5" s="16">
        <f t="shared" si="0"/>
        <v>70459</v>
      </c>
      <c r="AI5" s="16">
        <f>MAX(C5:AG5)-B5</f>
        <v>178</v>
      </c>
    </row>
    <row r="6" spans="1:40" s="15" customFormat="1" x14ac:dyDescent="0.25">
      <c r="A6" s="2">
        <v>46549</v>
      </c>
      <c r="B6">
        <v>23732</v>
      </c>
      <c r="C6">
        <v>23732</v>
      </c>
      <c r="D6">
        <v>23734</v>
      </c>
      <c r="E6">
        <v>23749</v>
      </c>
      <c r="F6">
        <v>23753</v>
      </c>
      <c r="G6">
        <v>23774</v>
      </c>
      <c r="H6">
        <v>23777</v>
      </c>
      <c r="I6">
        <v>23779</v>
      </c>
      <c r="J6">
        <v>23783</v>
      </c>
      <c r="K6">
        <v>23783</v>
      </c>
      <c r="L6">
        <v>23783</v>
      </c>
      <c r="M6">
        <v>23783</v>
      </c>
      <c r="N6">
        <v>23787</v>
      </c>
      <c r="O6">
        <v>23801</v>
      </c>
      <c r="P6">
        <v>23802</v>
      </c>
      <c r="Q6">
        <v>23819</v>
      </c>
      <c r="R6">
        <v>23819</v>
      </c>
      <c r="S6">
        <v>23825</v>
      </c>
      <c r="T6">
        <v>23825</v>
      </c>
      <c r="U6">
        <v>23825</v>
      </c>
      <c r="V6">
        <v>23834</v>
      </c>
      <c r="W6">
        <v>23849</v>
      </c>
      <c r="X6">
        <v>23854</v>
      </c>
      <c r="Y6">
        <v>23859</v>
      </c>
      <c r="Z6">
        <v>23862</v>
      </c>
      <c r="AA6">
        <v>23865</v>
      </c>
      <c r="AB6">
        <v>23869</v>
      </c>
      <c r="AC6">
        <v>23869</v>
      </c>
      <c r="AD6">
        <v>23881</v>
      </c>
      <c r="AE6">
        <v>23891</v>
      </c>
      <c r="AF6">
        <v>23892</v>
      </c>
      <c r="AG6">
        <v>23910</v>
      </c>
    </row>
    <row r="7" spans="1:40" x14ac:dyDescent="0.25">
      <c r="A7" s="2" t="s">
        <v>61</v>
      </c>
      <c r="B7">
        <v>69843</v>
      </c>
      <c r="C7">
        <v>69844</v>
      </c>
      <c r="D7">
        <v>69848</v>
      </c>
      <c r="E7">
        <v>69864</v>
      </c>
      <c r="F7">
        <v>69869</v>
      </c>
      <c r="G7">
        <v>69891</v>
      </c>
      <c r="H7">
        <v>69895</v>
      </c>
      <c r="I7">
        <v>69899</v>
      </c>
      <c r="J7">
        <v>69904</v>
      </c>
      <c r="K7">
        <v>69904</v>
      </c>
      <c r="L7">
        <v>69904</v>
      </c>
      <c r="M7">
        <v>69904</v>
      </c>
      <c r="N7">
        <v>69910</v>
      </c>
      <c r="O7">
        <v>69925</v>
      </c>
      <c r="P7">
        <v>69927</v>
      </c>
      <c r="Q7">
        <v>69945</v>
      </c>
      <c r="R7">
        <v>69947</v>
      </c>
      <c r="S7">
        <v>69953</v>
      </c>
      <c r="T7">
        <v>69953</v>
      </c>
      <c r="U7">
        <v>69954</v>
      </c>
      <c r="V7">
        <v>69964</v>
      </c>
      <c r="W7">
        <v>69981</v>
      </c>
      <c r="X7">
        <v>69987</v>
      </c>
      <c r="Y7">
        <v>69993</v>
      </c>
      <c r="Z7">
        <v>69998</v>
      </c>
      <c r="AA7">
        <v>70002</v>
      </c>
      <c r="AB7">
        <v>70007</v>
      </c>
      <c r="AC7">
        <v>70009</v>
      </c>
      <c r="AD7">
        <v>70022</v>
      </c>
      <c r="AE7">
        <v>70034</v>
      </c>
      <c r="AF7">
        <v>70036</v>
      </c>
      <c r="AG7">
        <v>70055</v>
      </c>
      <c r="AI7" s="16">
        <f>MAX(C7:AG7)-B7</f>
        <v>212</v>
      </c>
      <c r="AJ7" s="7"/>
    </row>
    <row r="8" spans="1:40" x14ac:dyDescent="0.25">
      <c r="B8">
        <v>0</v>
      </c>
      <c r="C8">
        <f t="shared" ref="C8:AG8" si="1">C7-B7</f>
        <v>1</v>
      </c>
      <c r="D8">
        <f t="shared" si="1"/>
        <v>4</v>
      </c>
      <c r="E8">
        <f t="shared" si="1"/>
        <v>16</v>
      </c>
      <c r="F8">
        <f t="shared" si="1"/>
        <v>5</v>
      </c>
      <c r="G8">
        <f t="shared" si="1"/>
        <v>22</v>
      </c>
      <c r="H8">
        <f t="shared" si="1"/>
        <v>4</v>
      </c>
      <c r="I8">
        <f t="shared" si="1"/>
        <v>4</v>
      </c>
      <c r="J8">
        <f t="shared" si="1"/>
        <v>5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6</v>
      </c>
      <c r="O8">
        <f t="shared" si="1"/>
        <v>15</v>
      </c>
      <c r="P8">
        <f t="shared" si="1"/>
        <v>2</v>
      </c>
      <c r="Q8">
        <f t="shared" si="1"/>
        <v>18</v>
      </c>
      <c r="R8">
        <f t="shared" si="1"/>
        <v>2</v>
      </c>
      <c r="S8">
        <f t="shared" si="1"/>
        <v>6</v>
      </c>
      <c r="T8">
        <f t="shared" si="1"/>
        <v>0</v>
      </c>
      <c r="U8">
        <f t="shared" si="1"/>
        <v>1</v>
      </c>
      <c r="V8">
        <f t="shared" si="1"/>
        <v>10</v>
      </c>
      <c r="W8">
        <f t="shared" si="1"/>
        <v>17</v>
      </c>
      <c r="X8">
        <f t="shared" si="1"/>
        <v>6</v>
      </c>
      <c r="Y8">
        <f t="shared" si="1"/>
        <v>6</v>
      </c>
      <c r="Z8">
        <f t="shared" si="1"/>
        <v>5</v>
      </c>
      <c r="AA8">
        <f t="shared" si="1"/>
        <v>4</v>
      </c>
      <c r="AB8">
        <f t="shared" si="1"/>
        <v>5</v>
      </c>
      <c r="AC8">
        <f t="shared" si="1"/>
        <v>2</v>
      </c>
      <c r="AD8">
        <f t="shared" si="1"/>
        <v>13</v>
      </c>
      <c r="AE8">
        <f t="shared" si="1"/>
        <v>12</v>
      </c>
      <c r="AF8">
        <f t="shared" si="1"/>
        <v>2</v>
      </c>
      <c r="AG8">
        <f t="shared" si="1"/>
        <v>19</v>
      </c>
      <c r="AI8" s="15">
        <f>SUM(C8:AG8)</f>
        <v>212</v>
      </c>
    </row>
    <row r="9" spans="1:40" x14ac:dyDescent="0.25">
      <c r="B9" s="26"/>
      <c r="C9" s="26"/>
      <c r="D9" s="26">
        <f t="shared" ref="D9:J9" si="2">D8/D4-1</f>
        <v>1</v>
      </c>
      <c r="E9" s="26">
        <f t="shared" si="2"/>
        <v>6.6666666666666652E-2</v>
      </c>
      <c r="F9" s="26">
        <f t="shared" si="2"/>
        <v>0.25</v>
      </c>
      <c r="G9" s="26">
        <f t="shared" si="2"/>
        <v>4.7619047619047672E-2</v>
      </c>
      <c r="H9" s="26">
        <f t="shared" si="2"/>
        <v>0.33333333333333326</v>
      </c>
      <c r="I9" s="27">
        <f t="shared" si="2"/>
        <v>1</v>
      </c>
      <c r="J9" s="26">
        <f t="shared" si="2"/>
        <v>0.25</v>
      </c>
      <c r="K9" s="26"/>
      <c r="L9" s="26"/>
      <c r="M9" s="26"/>
      <c r="N9" s="26">
        <f>N8/N4-1</f>
        <v>0.5</v>
      </c>
      <c r="O9" s="26">
        <f>O8/O4-1</f>
        <v>7.1428571428571397E-2</v>
      </c>
      <c r="P9" s="27">
        <f>P8/P4-1</f>
        <v>1</v>
      </c>
      <c r="Q9" s="27">
        <f>Q8/Q4-1</f>
        <v>5.8823529411764719E-2</v>
      </c>
      <c r="R9" s="27"/>
      <c r="S9" s="27">
        <f>S8/S4-1</f>
        <v>0</v>
      </c>
      <c r="T9" s="27"/>
      <c r="U9" s="26"/>
      <c r="V9" s="27">
        <f t="shared" ref="V9:AG9" si="3">V8/V4-1</f>
        <v>0.11111111111111116</v>
      </c>
      <c r="W9" s="27">
        <f t="shared" si="3"/>
        <v>0.1333333333333333</v>
      </c>
      <c r="X9" s="27">
        <f t="shared" si="3"/>
        <v>0.19999999999999996</v>
      </c>
      <c r="Y9" s="27">
        <f t="shared" si="3"/>
        <v>0.19999999999999996</v>
      </c>
      <c r="Z9" s="27">
        <f t="shared" si="3"/>
        <v>0.66666666666666674</v>
      </c>
      <c r="AA9" s="27">
        <f t="shared" si="3"/>
        <v>0.33333333333333326</v>
      </c>
      <c r="AB9" s="27">
        <f t="shared" si="3"/>
        <v>0.25</v>
      </c>
      <c r="AC9" s="27"/>
      <c r="AD9" s="27">
        <f t="shared" si="3"/>
        <v>8.3333333333333259E-2</v>
      </c>
      <c r="AE9" s="27">
        <f t="shared" si="3"/>
        <v>0.19999999999999996</v>
      </c>
      <c r="AF9" s="27">
        <f t="shared" si="3"/>
        <v>1</v>
      </c>
      <c r="AG9" s="27">
        <f t="shared" si="3"/>
        <v>5.555555555555558E-2</v>
      </c>
      <c r="AI9" s="26">
        <f>AI8/AI4-1</f>
        <v>0.1910112359550562</v>
      </c>
    </row>
  </sheetData>
  <phoneticPr fontId="1" type="noConversion"/>
  <conditionalFormatting sqref="B4:AG4">
    <cfRule type="cellIs" dxfId="3044" priority="1" stopIfTrue="1" operator="greaterThan">
      <formula>70</formula>
    </cfRule>
    <cfRule type="cellIs" dxfId="3043" priority="2" stopIfTrue="1" operator="between">
      <formula>60</formula>
      <formula>70</formula>
    </cfRule>
    <cfRule type="cellIs" dxfId="304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5.4530000000000003</v>
      </c>
      <c r="C3" s="11">
        <v>5.524</v>
      </c>
      <c r="D3" s="11">
        <v>5.3470000000000004</v>
      </c>
      <c r="E3" s="11">
        <v>5.5430000000000001</v>
      </c>
      <c r="F3" s="11">
        <v>2.077</v>
      </c>
      <c r="G3" s="11">
        <v>8.0690000000000008</v>
      </c>
      <c r="H3" s="11">
        <v>5.9690000000000003</v>
      </c>
      <c r="I3" s="11">
        <v>1.754</v>
      </c>
      <c r="J3" s="11">
        <v>5.1180000000000003</v>
      </c>
      <c r="K3" s="11">
        <v>5.16</v>
      </c>
      <c r="L3" s="11">
        <v>5.9379999999999997</v>
      </c>
      <c r="M3" s="11">
        <v>2.8969999999999998</v>
      </c>
      <c r="N3" s="11">
        <v>1.5169999999999999</v>
      </c>
      <c r="O3" s="11">
        <v>5.8819999999999997</v>
      </c>
      <c r="P3" s="11">
        <v>1.706</v>
      </c>
      <c r="Q3" s="11">
        <v>6.5430000000000001</v>
      </c>
      <c r="R3" s="11">
        <v>8.16</v>
      </c>
      <c r="S3" s="11">
        <v>8.093</v>
      </c>
      <c r="T3" s="11">
        <v>2.4809999999999999</v>
      </c>
      <c r="U3" s="11">
        <v>7.3979999999999997</v>
      </c>
      <c r="V3" s="11">
        <v>4.13</v>
      </c>
      <c r="W3" s="11">
        <v>0.83399999999999996</v>
      </c>
      <c r="X3" s="11">
        <v>1.1479999999999999</v>
      </c>
      <c r="Y3" s="11">
        <v>2.3170000000000002</v>
      </c>
      <c r="Z3" s="11">
        <v>7.5490000000000004</v>
      </c>
      <c r="AA3" s="11">
        <v>6.9249999999999998</v>
      </c>
      <c r="AB3" s="11">
        <v>4.5860000000000003</v>
      </c>
      <c r="AC3" s="11">
        <v>5.9269999999999996</v>
      </c>
      <c r="AD3" s="11"/>
      <c r="AE3" s="11">
        <v>8.5</v>
      </c>
      <c r="AF3" s="11">
        <v>4.7969999999999997</v>
      </c>
      <c r="AG3" s="11">
        <v>9.89</v>
      </c>
      <c r="AH3" s="11"/>
      <c r="AI3" s="11"/>
      <c r="AM3" s="5"/>
    </row>
    <row r="4" spans="1:40" s="4" customFormat="1" x14ac:dyDescent="0.25">
      <c r="A4" s="3" t="s">
        <v>7</v>
      </c>
      <c r="B4" s="22">
        <v>18</v>
      </c>
      <c r="C4" s="22">
        <v>17</v>
      </c>
      <c r="D4" s="22">
        <v>8</v>
      </c>
      <c r="E4" s="22">
        <v>1</v>
      </c>
      <c r="F4" s="22">
        <v>2</v>
      </c>
      <c r="G4" s="22">
        <v>12</v>
      </c>
      <c r="H4" s="22">
        <v>18</v>
      </c>
      <c r="I4" s="22">
        <v>3</v>
      </c>
      <c r="J4" s="22">
        <v>6</v>
      </c>
      <c r="K4" s="22">
        <v>10</v>
      </c>
      <c r="L4" s="22">
        <v>12</v>
      </c>
      <c r="M4" s="22">
        <v>9</v>
      </c>
      <c r="N4" s="22">
        <v>3</v>
      </c>
      <c r="O4" s="22">
        <v>24</v>
      </c>
      <c r="P4" s="22">
        <v>4</v>
      </c>
      <c r="Q4" s="22">
        <v>14</v>
      </c>
      <c r="R4" s="22">
        <v>16</v>
      </c>
      <c r="S4" s="22">
        <v>9</v>
      </c>
      <c r="T4" s="22">
        <v>2</v>
      </c>
      <c r="U4" s="22">
        <v>10</v>
      </c>
      <c r="V4" s="22">
        <v>9</v>
      </c>
      <c r="W4" s="22">
        <v>2</v>
      </c>
      <c r="X4" s="22">
        <v>1</v>
      </c>
      <c r="Y4" s="22">
        <v>8</v>
      </c>
      <c r="Z4" s="22">
        <v>32</v>
      </c>
      <c r="AA4" s="22">
        <v>20</v>
      </c>
      <c r="AB4" s="22">
        <v>9</v>
      </c>
      <c r="AC4" s="22">
        <v>6</v>
      </c>
      <c r="AD4" s="22">
        <f>AD5-AC5</f>
        <v>28</v>
      </c>
      <c r="AE4" s="22">
        <v>40</v>
      </c>
      <c r="AF4" s="22">
        <v>10</v>
      </c>
      <c r="AG4" s="22">
        <v>23</v>
      </c>
      <c r="AI4" s="15">
        <f>SUM(C4:AG4)</f>
        <v>368</v>
      </c>
      <c r="AJ4" s="6">
        <f>AVERAGE(C4:AG4)</f>
        <v>11.870967741935484</v>
      </c>
      <c r="AK4" s="17"/>
    </row>
    <row r="5" spans="1:40" x14ac:dyDescent="0.25">
      <c r="A5" s="2" t="s">
        <v>12</v>
      </c>
      <c r="B5" s="16">
        <v>70459</v>
      </c>
      <c r="C5" s="16">
        <f t="shared" ref="C5:AG5" si="0">$A6+C6</f>
        <v>70476</v>
      </c>
      <c r="D5" s="16">
        <f t="shared" si="0"/>
        <v>70484</v>
      </c>
      <c r="E5" s="16">
        <f t="shared" si="0"/>
        <v>70485</v>
      </c>
      <c r="F5" s="16">
        <f t="shared" si="0"/>
        <v>70487</v>
      </c>
      <c r="G5" s="16">
        <f t="shared" si="0"/>
        <v>70499</v>
      </c>
      <c r="H5" s="16">
        <f t="shared" si="0"/>
        <v>70517</v>
      </c>
      <c r="I5" s="16">
        <f t="shared" si="0"/>
        <v>70520</v>
      </c>
      <c r="J5" s="16">
        <f t="shared" si="0"/>
        <v>70526</v>
      </c>
      <c r="K5" s="16">
        <f t="shared" si="0"/>
        <v>70536</v>
      </c>
      <c r="L5" s="16">
        <f t="shared" si="0"/>
        <v>70548</v>
      </c>
      <c r="M5" s="16">
        <f t="shared" si="0"/>
        <v>70557</v>
      </c>
      <c r="N5" s="16">
        <f t="shared" si="0"/>
        <v>70560</v>
      </c>
      <c r="O5" s="16">
        <f t="shared" si="0"/>
        <v>70584</v>
      </c>
      <c r="P5" s="16">
        <f t="shared" si="0"/>
        <v>70588</v>
      </c>
      <c r="Q5" s="16">
        <f t="shared" si="0"/>
        <v>70602</v>
      </c>
      <c r="R5" s="16">
        <f t="shared" si="0"/>
        <v>70618</v>
      </c>
      <c r="S5" s="16">
        <f t="shared" si="0"/>
        <v>70627</v>
      </c>
      <c r="T5" s="16">
        <f t="shared" si="0"/>
        <v>70629</v>
      </c>
      <c r="U5" s="16">
        <f t="shared" si="0"/>
        <v>70639</v>
      </c>
      <c r="V5" s="16">
        <f t="shared" si="0"/>
        <v>70648</v>
      </c>
      <c r="W5" s="16">
        <f t="shared" si="0"/>
        <v>70650</v>
      </c>
      <c r="X5" s="16">
        <f t="shared" si="0"/>
        <v>70651</v>
      </c>
      <c r="Y5" s="16">
        <f t="shared" si="0"/>
        <v>70659</v>
      </c>
      <c r="Z5" s="16">
        <f t="shared" si="0"/>
        <v>70691</v>
      </c>
      <c r="AA5" s="16">
        <f t="shared" si="0"/>
        <v>70711</v>
      </c>
      <c r="AB5" s="16">
        <f t="shared" si="0"/>
        <v>70720</v>
      </c>
      <c r="AC5" s="16">
        <f t="shared" si="0"/>
        <v>70726</v>
      </c>
      <c r="AD5" s="16">
        <f t="shared" si="0"/>
        <v>70754</v>
      </c>
      <c r="AE5" s="16">
        <f t="shared" si="0"/>
        <v>70794</v>
      </c>
      <c r="AF5" s="16">
        <f t="shared" si="0"/>
        <v>70804</v>
      </c>
      <c r="AG5" s="16">
        <f t="shared" si="0"/>
        <v>70827</v>
      </c>
      <c r="AI5" s="16">
        <f>MAX(C5:AG5)-B5</f>
        <v>368</v>
      </c>
    </row>
    <row r="6" spans="1:40" s="15" customFormat="1" x14ac:dyDescent="0.25">
      <c r="A6" s="2">
        <v>46549</v>
      </c>
      <c r="B6">
        <v>23910</v>
      </c>
      <c r="C6">
        <v>23927</v>
      </c>
      <c r="D6">
        <v>23935</v>
      </c>
      <c r="E6">
        <v>23936</v>
      </c>
      <c r="F6">
        <v>23938</v>
      </c>
      <c r="G6">
        <v>23950</v>
      </c>
      <c r="H6">
        <v>23968</v>
      </c>
      <c r="I6">
        <v>23971</v>
      </c>
      <c r="J6">
        <v>23977</v>
      </c>
      <c r="K6">
        <v>23987</v>
      </c>
      <c r="L6">
        <v>23999</v>
      </c>
      <c r="M6">
        <v>24008</v>
      </c>
      <c r="N6">
        <v>24011</v>
      </c>
      <c r="O6">
        <v>24035</v>
      </c>
      <c r="P6">
        <v>24039</v>
      </c>
      <c r="Q6">
        <v>24053</v>
      </c>
      <c r="R6">
        <v>24069</v>
      </c>
      <c r="S6">
        <v>24078</v>
      </c>
      <c r="T6">
        <v>24080</v>
      </c>
      <c r="U6">
        <v>24090</v>
      </c>
      <c r="V6">
        <v>24099</v>
      </c>
      <c r="W6">
        <v>24101</v>
      </c>
      <c r="X6">
        <v>24102</v>
      </c>
      <c r="Y6">
        <v>24110</v>
      </c>
      <c r="Z6">
        <v>24142</v>
      </c>
      <c r="AA6">
        <v>24162</v>
      </c>
      <c r="AB6">
        <v>24171</v>
      </c>
      <c r="AC6">
        <v>24177</v>
      </c>
      <c r="AD6" s="16">
        <f>AE6-AE4</f>
        <v>24205</v>
      </c>
      <c r="AE6">
        <v>24245</v>
      </c>
      <c r="AF6">
        <v>24255</v>
      </c>
      <c r="AG6">
        <v>24278</v>
      </c>
    </row>
    <row r="7" spans="1:40" x14ac:dyDescent="0.25">
      <c r="A7" s="2" t="s">
        <v>61</v>
      </c>
      <c r="B7">
        <v>70055</v>
      </c>
      <c r="C7">
        <v>70073</v>
      </c>
      <c r="D7">
        <v>70082</v>
      </c>
      <c r="E7">
        <v>70085</v>
      </c>
      <c r="F7">
        <v>70088</v>
      </c>
      <c r="G7">
        <v>70101</v>
      </c>
      <c r="H7">
        <v>70121</v>
      </c>
      <c r="I7">
        <v>70125</v>
      </c>
      <c r="J7">
        <v>70133</v>
      </c>
      <c r="K7">
        <v>70144</v>
      </c>
      <c r="L7">
        <v>70157</v>
      </c>
      <c r="M7">
        <v>70168</v>
      </c>
      <c r="N7">
        <v>70172</v>
      </c>
      <c r="O7">
        <v>70197</v>
      </c>
      <c r="P7">
        <v>70203</v>
      </c>
      <c r="Q7">
        <v>70218</v>
      </c>
      <c r="R7">
        <v>70236</v>
      </c>
      <c r="S7">
        <v>70246</v>
      </c>
      <c r="T7">
        <v>70249</v>
      </c>
      <c r="U7">
        <v>70261</v>
      </c>
      <c r="V7">
        <v>70271</v>
      </c>
      <c r="W7">
        <v>70274</v>
      </c>
      <c r="X7">
        <v>70276</v>
      </c>
      <c r="Y7">
        <v>70285</v>
      </c>
      <c r="Z7">
        <v>70319</v>
      </c>
      <c r="AA7">
        <v>70340</v>
      </c>
      <c r="AB7">
        <v>70351</v>
      </c>
      <c r="AC7">
        <v>70358</v>
      </c>
      <c r="AD7">
        <v>70387</v>
      </c>
      <c r="AE7">
        <v>70428</v>
      </c>
      <c r="AF7">
        <v>70439</v>
      </c>
      <c r="AG7">
        <v>70464</v>
      </c>
      <c r="AI7" s="16">
        <f>MAX(C7:AG7)-B7</f>
        <v>409</v>
      </c>
      <c r="AJ7" s="7"/>
    </row>
    <row r="8" spans="1:40" x14ac:dyDescent="0.25">
      <c r="B8">
        <v>19</v>
      </c>
      <c r="C8">
        <f t="shared" ref="C8:AG8" si="1">C7-B7</f>
        <v>18</v>
      </c>
      <c r="D8">
        <f t="shared" si="1"/>
        <v>9</v>
      </c>
      <c r="E8">
        <f t="shared" si="1"/>
        <v>3</v>
      </c>
      <c r="F8">
        <f t="shared" si="1"/>
        <v>3</v>
      </c>
      <c r="G8">
        <f t="shared" si="1"/>
        <v>13</v>
      </c>
      <c r="H8">
        <f t="shared" si="1"/>
        <v>20</v>
      </c>
      <c r="I8">
        <f t="shared" si="1"/>
        <v>4</v>
      </c>
      <c r="J8">
        <f t="shared" si="1"/>
        <v>8</v>
      </c>
      <c r="K8">
        <f t="shared" si="1"/>
        <v>11</v>
      </c>
      <c r="L8">
        <f t="shared" si="1"/>
        <v>13</v>
      </c>
      <c r="M8">
        <f t="shared" si="1"/>
        <v>11</v>
      </c>
      <c r="N8">
        <f t="shared" si="1"/>
        <v>4</v>
      </c>
      <c r="O8">
        <f t="shared" si="1"/>
        <v>25</v>
      </c>
      <c r="P8">
        <f t="shared" si="1"/>
        <v>6</v>
      </c>
      <c r="Q8">
        <f t="shared" si="1"/>
        <v>15</v>
      </c>
      <c r="R8">
        <f t="shared" si="1"/>
        <v>18</v>
      </c>
      <c r="S8">
        <f t="shared" si="1"/>
        <v>10</v>
      </c>
      <c r="T8">
        <f t="shared" si="1"/>
        <v>3</v>
      </c>
      <c r="U8">
        <f t="shared" si="1"/>
        <v>12</v>
      </c>
      <c r="V8">
        <f t="shared" si="1"/>
        <v>10</v>
      </c>
      <c r="W8">
        <f t="shared" si="1"/>
        <v>3</v>
      </c>
      <c r="X8">
        <f t="shared" si="1"/>
        <v>2</v>
      </c>
      <c r="Y8">
        <f t="shared" si="1"/>
        <v>9</v>
      </c>
      <c r="Z8">
        <f t="shared" si="1"/>
        <v>34</v>
      </c>
      <c r="AA8">
        <f t="shared" si="1"/>
        <v>21</v>
      </c>
      <c r="AB8">
        <f t="shared" si="1"/>
        <v>11</v>
      </c>
      <c r="AC8">
        <f t="shared" si="1"/>
        <v>7</v>
      </c>
      <c r="AD8">
        <f t="shared" si="1"/>
        <v>29</v>
      </c>
      <c r="AE8">
        <f t="shared" si="1"/>
        <v>41</v>
      </c>
      <c r="AF8">
        <f t="shared" si="1"/>
        <v>11</v>
      </c>
      <c r="AG8">
        <f t="shared" si="1"/>
        <v>25</v>
      </c>
      <c r="AI8" s="15">
        <f>SUM(C8:AG8)</f>
        <v>409</v>
      </c>
    </row>
    <row r="9" spans="1:40" x14ac:dyDescent="0.25">
      <c r="B9" s="26">
        <v>5.555555555555558E-2</v>
      </c>
      <c r="C9" s="26">
        <f t="shared" ref="C9:AG9" si="2">C8/C4-1</f>
        <v>5.8823529411764719E-2</v>
      </c>
      <c r="D9" s="26">
        <f t="shared" si="2"/>
        <v>0.125</v>
      </c>
      <c r="E9" s="27">
        <f t="shared" si="2"/>
        <v>2</v>
      </c>
      <c r="F9" s="27">
        <f t="shared" si="2"/>
        <v>0.5</v>
      </c>
      <c r="G9" s="27">
        <f t="shared" si="2"/>
        <v>8.3333333333333259E-2</v>
      </c>
      <c r="H9" s="27">
        <f t="shared" si="2"/>
        <v>0.11111111111111116</v>
      </c>
      <c r="I9" s="27">
        <f t="shared" si="2"/>
        <v>0.33333333333333326</v>
      </c>
      <c r="J9" s="27">
        <f t="shared" si="2"/>
        <v>0.33333333333333326</v>
      </c>
      <c r="K9" s="27">
        <f t="shared" si="2"/>
        <v>0.10000000000000009</v>
      </c>
      <c r="L9" s="27">
        <f t="shared" si="2"/>
        <v>8.3333333333333259E-2</v>
      </c>
      <c r="M9" s="27">
        <f t="shared" si="2"/>
        <v>0.22222222222222232</v>
      </c>
      <c r="N9" s="27">
        <f t="shared" si="2"/>
        <v>0.33333333333333326</v>
      </c>
      <c r="O9" s="27">
        <f t="shared" si="2"/>
        <v>4.1666666666666741E-2</v>
      </c>
      <c r="P9" s="27">
        <f t="shared" si="2"/>
        <v>0.5</v>
      </c>
      <c r="Q9" s="27">
        <f t="shared" si="2"/>
        <v>7.1428571428571397E-2</v>
      </c>
      <c r="R9" s="27">
        <f t="shared" si="2"/>
        <v>0.125</v>
      </c>
      <c r="S9" s="27">
        <f t="shared" si="2"/>
        <v>0.11111111111111116</v>
      </c>
      <c r="T9" s="27">
        <f t="shared" si="2"/>
        <v>0.5</v>
      </c>
      <c r="U9" s="27">
        <f t="shared" si="2"/>
        <v>0.19999999999999996</v>
      </c>
      <c r="V9" s="27">
        <f t="shared" si="2"/>
        <v>0.11111111111111116</v>
      </c>
      <c r="W9" s="27">
        <f t="shared" si="2"/>
        <v>0.5</v>
      </c>
      <c r="X9" s="27">
        <f t="shared" si="2"/>
        <v>1</v>
      </c>
      <c r="Y9" s="27">
        <f t="shared" si="2"/>
        <v>0.125</v>
      </c>
      <c r="Z9" s="27">
        <f t="shared" si="2"/>
        <v>6.25E-2</v>
      </c>
      <c r="AA9" s="27">
        <f t="shared" si="2"/>
        <v>5.0000000000000044E-2</v>
      </c>
      <c r="AB9" s="27">
        <f t="shared" si="2"/>
        <v>0.22222222222222232</v>
      </c>
      <c r="AC9" s="27">
        <f t="shared" si="2"/>
        <v>0.16666666666666674</v>
      </c>
      <c r="AD9" s="27">
        <f t="shared" si="2"/>
        <v>3.5714285714285809E-2</v>
      </c>
      <c r="AE9" s="27">
        <f t="shared" si="2"/>
        <v>2.4999999999999911E-2</v>
      </c>
      <c r="AF9" s="27">
        <f t="shared" si="2"/>
        <v>0.10000000000000009</v>
      </c>
      <c r="AG9" s="27">
        <f t="shared" si="2"/>
        <v>8.6956521739130377E-2</v>
      </c>
      <c r="AI9" s="26">
        <f>AI8/AI4-1</f>
        <v>0.11141304347826098</v>
      </c>
    </row>
  </sheetData>
  <phoneticPr fontId="1" type="noConversion"/>
  <conditionalFormatting sqref="B4:AG4">
    <cfRule type="cellIs" dxfId="3041" priority="1" stopIfTrue="1" operator="greaterThan">
      <formula>70</formula>
    </cfRule>
    <cfRule type="cellIs" dxfId="3040" priority="2" stopIfTrue="1" operator="between">
      <formula>60</formula>
      <formula>70</formula>
    </cfRule>
    <cfRule type="cellIs" dxfId="3039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D5" sqref="AD5:AD9"/>
    </sheetView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9.89</v>
      </c>
      <c r="C3" s="11">
        <v>1.9550000000000001</v>
      </c>
      <c r="D3" s="11">
        <v>9.9269999999999996</v>
      </c>
      <c r="E3" s="11">
        <v>11.53</v>
      </c>
      <c r="F3" s="11">
        <v>5.8769999999999998</v>
      </c>
      <c r="G3" s="11">
        <v>6.1859999999999999</v>
      </c>
      <c r="H3" s="11">
        <v>9.8520000000000003</v>
      </c>
      <c r="I3" s="11">
        <v>0.83899999999999997</v>
      </c>
      <c r="J3" s="11">
        <v>7.1189999999999998</v>
      </c>
      <c r="K3" s="11">
        <v>2.169</v>
      </c>
      <c r="L3" s="11">
        <v>4.726</v>
      </c>
      <c r="M3" s="11">
        <v>0.33300000000000002</v>
      </c>
      <c r="N3" s="11">
        <v>11.057</v>
      </c>
      <c r="O3" s="11">
        <v>10.019</v>
      </c>
      <c r="P3" s="11">
        <v>12.943</v>
      </c>
      <c r="Q3" s="11">
        <v>1.702</v>
      </c>
      <c r="R3" s="11">
        <v>3.39</v>
      </c>
      <c r="S3" s="11">
        <v>1.9079999999999999</v>
      </c>
      <c r="T3" s="11">
        <v>3.6120000000000001</v>
      </c>
      <c r="U3" s="11">
        <v>2.8879999999999999</v>
      </c>
      <c r="V3" s="11">
        <v>10.917</v>
      </c>
      <c r="W3" s="11">
        <v>10.73</v>
      </c>
      <c r="X3" s="11">
        <v>1.8879999999999999</v>
      </c>
      <c r="Y3" s="11">
        <v>2.1560000000000001</v>
      </c>
      <c r="Z3" s="11">
        <v>1.5880000000000001</v>
      </c>
      <c r="AA3" s="11">
        <v>9.1170000000000009</v>
      </c>
      <c r="AB3" s="11">
        <v>11.66</v>
      </c>
      <c r="AC3" s="11">
        <v>10.866</v>
      </c>
      <c r="AD3" s="11">
        <v>11.111000000000001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23</v>
      </c>
      <c r="C4" s="22">
        <v>4</v>
      </c>
      <c r="D4" s="22">
        <v>43</v>
      </c>
      <c r="E4" s="22">
        <v>17</v>
      </c>
      <c r="F4" s="22">
        <v>16</v>
      </c>
      <c r="G4" s="22">
        <v>13</v>
      </c>
      <c r="H4" s="22">
        <v>31</v>
      </c>
      <c r="I4" s="22">
        <v>1</v>
      </c>
      <c r="J4" s="22">
        <v>13</v>
      </c>
      <c r="K4" s="22">
        <v>9</v>
      </c>
      <c r="L4" s="22">
        <v>7</v>
      </c>
      <c r="M4" s="22">
        <v>0</v>
      </c>
      <c r="N4" s="22">
        <v>21</v>
      </c>
      <c r="O4" s="22">
        <v>54</v>
      </c>
      <c r="P4" s="22">
        <v>40</v>
      </c>
      <c r="Q4" s="22">
        <v>4</v>
      </c>
      <c r="R4" s="22">
        <v>8</v>
      </c>
      <c r="S4" s="22">
        <v>4</v>
      </c>
      <c r="T4" s="22">
        <v>6</v>
      </c>
      <c r="U4" s="22">
        <v>10</v>
      </c>
      <c r="V4" s="22">
        <v>28</v>
      </c>
      <c r="W4" s="22">
        <v>23</v>
      </c>
      <c r="X4" s="22">
        <v>5</v>
      </c>
      <c r="Y4" s="22">
        <v>6</v>
      </c>
      <c r="Z4" s="22">
        <v>6</v>
      </c>
      <c r="AA4" s="22">
        <v>17</v>
      </c>
      <c r="AB4" s="22">
        <v>58</v>
      </c>
      <c r="AC4" s="22">
        <v>32</v>
      </c>
      <c r="AD4" s="22">
        <v>47</v>
      </c>
      <c r="AE4" s="22"/>
      <c r="AF4" s="22"/>
      <c r="AG4" s="22"/>
      <c r="AI4" s="15">
        <f>SUM(C4:AG4)</f>
        <v>523</v>
      </c>
      <c r="AJ4" s="6">
        <f>AVERAGE(C4:AG4)</f>
        <v>18.678571428571427</v>
      </c>
      <c r="AK4" s="17"/>
    </row>
    <row r="5" spans="1:40" x14ac:dyDescent="0.25">
      <c r="A5" s="2" t="s">
        <v>12</v>
      </c>
      <c r="B5" s="16">
        <v>70827</v>
      </c>
      <c r="C5" s="16">
        <f t="shared" ref="C5:AD5" si="0">$A6+C6</f>
        <v>70831</v>
      </c>
      <c r="D5" s="16">
        <f t="shared" si="0"/>
        <v>70874</v>
      </c>
      <c r="E5" s="16">
        <f t="shared" si="0"/>
        <v>70891</v>
      </c>
      <c r="F5" s="16">
        <f t="shared" si="0"/>
        <v>70907</v>
      </c>
      <c r="G5" s="16">
        <f t="shared" si="0"/>
        <v>70920</v>
      </c>
      <c r="H5" s="16">
        <f t="shared" si="0"/>
        <v>70951</v>
      </c>
      <c r="I5" s="16">
        <f t="shared" si="0"/>
        <v>70952</v>
      </c>
      <c r="J5" s="16">
        <f t="shared" si="0"/>
        <v>70965</v>
      </c>
      <c r="K5" s="16">
        <f t="shared" si="0"/>
        <v>70974</v>
      </c>
      <c r="L5" s="16">
        <f t="shared" si="0"/>
        <v>70981</v>
      </c>
      <c r="M5" s="16">
        <f t="shared" si="0"/>
        <v>70981</v>
      </c>
      <c r="N5" s="16">
        <f t="shared" si="0"/>
        <v>71002</v>
      </c>
      <c r="O5" s="16">
        <f t="shared" si="0"/>
        <v>71056</v>
      </c>
      <c r="P5" s="16">
        <f t="shared" si="0"/>
        <v>71096</v>
      </c>
      <c r="Q5" s="16">
        <f t="shared" si="0"/>
        <v>71100</v>
      </c>
      <c r="R5" s="16">
        <f t="shared" si="0"/>
        <v>71108</v>
      </c>
      <c r="S5" s="16">
        <f t="shared" si="0"/>
        <v>71112</v>
      </c>
      <c r="T5" s="16">
        <f t="shared" si="0"/>
        <v>71118</v>
      </c>
      <c r="U5" s="16">
        <f t="shared" si="0"/>
        <v>71128</v>
      </c>
      <c r="V5" s="16">
        <f t="shared" si="0"/>
        <v>71156</v>
      </c>
      <c r="W5" s="16">
        <f t="shared" si="0"/>
        <v>71179</v>
      </c>
      <c r="X5" s="16">
        <f t="shared" si="0"/>
        <v>71184</v>
      </c>
      <c r="Y5" s="16">
        <f t="shared" si="0"/>
        <v>71190</v>
      </c>
      <c r="Z5" s="16">
        <f t="shared" si="0"/>
        <v>71196</v>
      </c>
      <c r="AA5" s="16">
        <f t="shared" si="0"/>
        <v>71213</v>
      </c>
      <c r="AB5" s="16">
        <f t="shared" si="0"/>
        <v>71271</v>
      </c>
      <c r="AC5" s="16">
        <f t="shared" si="0"/>
        <v>71303</v>
      </c>
      <c r="AD5" s="16">
        <f t="shared" si="0"/>
        <v>71350</v>
      </c>
      <c r="AE5" s="16"/>
      <c r="AF5" s="16"/>
      <c r="AG5" s="16"/>
      <c r="AI5" s="16">
        <f>MAX(C5:AG5)-B5</f>
        <v>523</v>
      </c>
    </row>
    <row r="6" spans="1:40" s="15" customFormat="1" x14ac:dyDescent="0.25">
      <c r="A6" s="2">
        <v>46549</v>
      </c>
      <c r="B6">
        <v>24278</v>
      </c>
      <c r="C6">
        <v>24282</v>
      </c>
      <c r="D6">
        <v>24325</v>
      </c>
      <c r="E6">
        <v>24342</v>
      </c>
      <c r="F6">
        <v>24358</v>
      </c>
      <c r="G6">
        <v>24371</v>
      </c>
      <c r="H6">
        <v>24402</v>
      </c>
      <c r="I6">
        <v>24403</v>
      </c>
      <c r="J6">
        <v>24416</v>
      </c>
      <c r="K6">
        <v>24425</v>
      </c>
      <c r="L6">
        <v>24432</v>
      </c>
      <c r="M6">
        <v>24432</v>
      </c>
      <c r="N6">
        <v>24453</v>
      </c>
      <c r="O6">
        <v>24507</v>
      </c>
      <c r="P6">
        <v>24547</v>
      </c>
      <c r="Q6">
        <v>24551</v>
      </c>
      <c r="R6">
        <v>24559</v>
      </c>
      <c r="S6">
        <v>24563</v>
      </c>
      <c r="T6">
        <v>24569</v>
      </c>
      <c r="U6">
        <v>24579</v>
      </c>
      <c r="V6">
        <v>24607</v>
      </c>
      <c r="W6">
        <v>24630</v>
      </c>
      <c r="X6">
        <v>24635</v>
      </c>
      <c r="Y6">
        <v>24641</v>
      </c>
      <c r="Z6">
        <v>24647</v>
      </c>
      <c r="AA6">
        <v>24664</v>
      </c>
      <c r="AB6">
        <v>24722</v>
      </c>
      <c r="AC6">
        <v>24754</v>
      </c>
      <c r="AD6">
        <v>24801</v>
      </c>
      <c r="AE6"/>
      <c r="AF6"/>
      <c r="AG6"/>
    </row>
    <row r="7" spans="1:40" x14ac:dyDescent="0.25">
      <c r="A7" s="2" t="s">
        <v>61</v>
      </c>
      <c r="B7">
        <v>70464</v>
      </c>
      <c r="C7">
        <v>70470</v>
      </c>
      <c r="D7">
        <v>70513</v>
      </c>
      <c r="E7">
        <v>70532</v>
      </c>
      <c r="F7">
        <v>70549</v>
      </c>
      <c r="G7">
        <v>70565</v>
      </c>
      <c r="H7">
        <v>70596</v>
      </c>
      <c r="I7">
        <v>70600</v>
      </c>
      <c r="J7">
        <v>70614</v>
      </c>
      <c r="K7">
        <v>70625</v>
      </c>
      <c r="L7">
        <v>70633</v>
      </c>
      <c r="M7">
        <v>70633</v>
      </c>
      <c r="N7">
        <v>70656</v>
      </c>
      <c r="O7">
        <v>70711</v>
      </c>
      <c r="P7">
        <v>70752</v>
      </c>
      <c r="Q7">
        <v>70757</v>
      </c>
      <c r="R7">
        <v>70767</v>
      </c>
      <c r="S7">
        <v>70772</v>
      </c>
      <c r="T7">
        <v>70780</v>
      </c>
      <c r="U7">
        <v>70792</v>
      </c>
      <c r="V7">
        <v>70822</v>
      </c>
      <c r="W7">
        <f>X7-X8</f>
        <v>70847</v>
      </c>
      <c r="X7">
        <v>70853</v>
      </c>
      <c r="Y7">
        <v>70861</v>
      </c>
      <c r="Z7">
        <v>70869</v>
      </c>
      <c r="AA7">
        <v>70887</v>
      </c>
      <c r="AB7">
        <v>70947</v>
      </c>
      <c r="AC7">
        <v>70980</v>
      </c>
      <c r="AD7">
        <v>71029</v>
      </c>
      <c r="AI7" s="16">
        <f>MAX(C7:AG7)-B7</f>
        <v>565</v>
      </c>
      <c r="AJ7" s="7"/>
    </row>
    <row r="8" spans="1:40" x14ac:dyDescent="0.25">
      <c r="B8">
        <v>25</v>
      </c>
      <c r="C8">
        <f t="shared" ref="C8:K8" si="1">C7-B7</f>
        <v>6</v>
      </c>
      <c r="D8">
        <f t="shared" si="1"/>
        <v>43</v>
      </c>
      <c r="E8">
        <f t="shared" si="1"/>
        <v>19</v>
      </c>
      <c r="F8">
        <f t="shared" si="1"/>
        <v>17</v>
      </c>
      <c r="G8">
        <f t="shared" si="1"/>
        <v>16</v>
      </c>
      <c r="H8">
        <f t="shared" si="1"/>
        <v>31</v>
      </c>
      <c r="I8">
        <f t="shared" si="1"/>
        <v>4</v>
      </c>
      <c r="J8">
        <f t="shared" si="1"/>
        <v>14</v>
      </c>
      <c r="K8">
        <f t="shared" si="1"/>
        <v>11</v>
      </c>
      <c r="L8">
        <v>8.66</v>
      </c>
      <c r="M8">
        <v>0.14000000000000001</v>
      </c>
      <c r="N8">
        <v>22.4</v>
      </c>
      <c r="O8">
        <v>54.9</v>
      </c>
      <c r="P8">
        <v>41.2</v>
      </c>
      <c r="Q8">
        <v>5.34</v>
      </c>
      <c r="R8">
        <v>9.64</v>
      </c>
      <c r="S8">
        <v>5.33</v>
      </c>
      <c r="T8">
        <v>8</v>
      </c>
      <c r="U8">
        <v>12.04</v>
      </c>
      <c r="V8">
        <v>29.67</v>
      </c>
      <c r="W8">
        <f>W7-V7</f>
        <v>25</v>
      </c>
      <c r="X8">
        <v>6</v>
      </c>
      <c r="Y8">
        <v>7.72</v>
      </c>
      <c r="Z8">
        <v>7.79</v>
      </c>
      <c r="AA8">
        <v>18.61</v>
      </c>
      <c r="AB8">
        <v>59.56</v>
      </c>
      <c r="AC8">
        <v>33.299999999999997</v>
      </c>
      <c r="AD8">
        <v>48.38</v>
      </c>
      <c r="AI8" s="15">
        <f>SUM(C8:AG8)</f>
        <v>564.68000000000006</v>
      </c>
    </row>
    <row r="9" spans="1:40" x14ac:dyDescent="0.25">
      <c r="B9" s="27">
        <v>8.6956521739130377E-2</v>
      </c>
      <c r="C9" s="26">
        <f t="shared" ref="C9:AD9" si="2">C8/C4-1</f>
        <v>0.5</v>
      </c>
      <c r="D9" s="26">
        <f t="shared" si="2"/>
        <v>0</v>
      </c>
      <c r="E9" s="26">
        <f t="shared" si="2"/>
        <v>0.11764705882352944</v>
      </c>
      <c r="F9" s="26">
        <f t="shared" si="2"/>
        <v>6.25E-2</v>
      </c>
      <c r="G9" s="26">
        <f t="shared" si="2"/>
        <v>0.23076923076923084</v>
      </c>
      <c r="H9" s="26">
        <f t="shared" si="2"/>
        <v>0</v>
      </c>
      <c r="I9" s="27">
        <f t="shared" si="2"/>
        <v>3</v>
      </c>
      <c r="J9" s="26">
        <f t="shared" si="2"/>
        <v>7.6923076923076872E-2</v>
      </c>
      <c r="K9" s="26">
        <f t="shared" si="2"/>
        <v>0.22222222222222232</v>
      </c>
      <c r="L9" s="26">
        <f t="shared" si="2"/>
        <v>0.2371428571428571</v>
      </c>
      <c r="M9" s="26"/>
      <c r="N9" s="26">
        <f t="shared" si="2"/>
        <v>6.6666666666666652E-2</v>
      </c>
      <c r="O9" s="26">
        <f t="shared" si="2"/>
        <v>1.6666666666666607E-2</v>
      </c>
      <c r="P9" s="26">
        <f t="shared" si="2"/>
        <v>3.0000000000000027E-2</v>
      </c>
      <c r="Q9" s="26">
        <f t="shared" si="2"/>
        <v>0.33499999999999996</v>
      </c>
      <c r="R9" s="26">
        <f t="shared" si="2"/>
        <v>0.20500000000000007</v>
      </c>
      <c r="S9" s="26">
        <f t="shared" si="2"/>
        <v>0.33250000000000002</v>
      </c>
      <c r="T9" s="26">
        <f t="shared" si="2"/>
        <v>0.33333333333333326</v>
      </c>
      <c r="U9" s="26">
        <f t="shared" si="2"/>
        <v>0.20399999999999996</v>
      </c>
      <c r="V9" s="26">
        <f t="shared" si="2"/>
        <v>5.9642857142857109E-2</v>
      </c>
      <c r="W9" s="26">
        <f t="shared" si="2"/>
        <v>8.6956521739130377E-2</v>
      </c>
      <c r="X9" s="26">
        <f t="shared" si="2"/>
        <v>0.19999999999999996</v>
      </c>
      <c r="Y9" s="26">
        <f t="shared" si="2"/>
        <v>0.28666666666666663</v>
      </c>
      <c r="Z9" s="26">
        <f t="shared" si="2"/>
        <v>0.29833333333333334</v>
      </c>
      <c r="AA9" s="26">
        <f t="shared" si="2"/>
        <v>9.4705882352941195E-2</v>
      </c>
      <c r="AB9" s="26">
        <f t="shared" si="2"/>
        <v>2.6896551724137963E-2</v>
      </c>
      <c r="AC9" s="26">
        <f t="shared" si="2"/>
        <v>4.0624999999999911E-2</v>
      </c>
      <c r="AD9" s="26">
        <f t="shared" si="2"/>
        <v>2.9361702127659539E-2</v>
      </c>
      <c r="AE9" s="27"/>
      <c r="AF9" s="27"/>
      <c r="AG9" s="27"/>
      <c r="AI9" s="26">
        <f>AI8/AI4-1</f>
        <v>7.9694072657743975E-2</v>
      </c>
    </row>
  </sheetData>
  <phoneticPr fontId="1" type="noConversion"/>
  <conditionalFormatting sqref="B4:AG4">
    <cfRule type="cellIs" dxfId="3038" priority="1" stopIfTrue="1" operator="greaterThan">
      <formula>70</formula>
    </cfRule>
    <cfRule type="cellIs" dxfId="3037" priority="2" stopIfTrue="1" operator="between">
      <formula>60</formula>
      <formula>70</formula>
    </cfRule>
    <cfRule type="cellIs" dxfId="303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B6" sqref="B6"/>
    </sheetView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11.111000000000001</v>
      </c>
      <c r="C3" s="11">
        <v>0</v>
      </c>
      <c r="D3" s="11">
        <v>0</v>
      </c>
      <c r="E3" s="11">
        <v>0.39300000000000002</v>
      </c>
      <c r="F3" s="11">
        <v>9.0280000000000005</v>
      </c>
      <c r="G3" s="11">
        <v>10.034000000000001</v>
      </c>
      <c r="H3" s="11">
        <v>8.2859999999999996</v>
      </c>
      <c r="I3" s="11">
        <v>12.337999999999999</v>
      </c>
      <c r="J3" s="11">
        <v>13.968999999999999</v>
      </c>
      <c r="K3" s="11">
        <v>11.651</v>
      </c>
      <c r="L3" s="11">
        <v>10.468</v>
      </c>
      <c r="M3" s="11">
        <v>2.2690000000000001</v>
      </c>
      <c r="N3" s="11">
        <v>14</v>
      </c>
      <c r="O3" s="11">
        <v>1.883</v>
      </c>
      <c r="P3" s="11">
        <v>13.551</v>
      </c>
      <c r="Q3" s="11">
        <v>12.36</v>
      </c>
      <c r="R3" s="11">
        <v>14.477</v>
      </c>
      <c r="S3" s="11">
        <v>2.355</v>
      </c>
      <c r="T3" s="11">
        <v>2.2029999999999998</v>
      </c>
      <c r="U3" s="11">
        <v>5.1639999999999997</v>
      </c>
      <c r="V3" s="11">
        <v>12.129</v>
      </c>
      <c r="W3" s="11">
        <v>14.108000000000001</v>
      </c>
      <c r="X3" s="11">
        <v>13.779</v>
      </c>
      <c r="Y3" s="11">
        <v>12.154</v>
      </c>
      <c r="Z3" s="11">
        <v>10.699</v>
      </c>
      <c r="AA3" s="11">
        <v>11.867000000000001</v>
      </c>
      <c r="AB3" s="11">
        <v>12.319000000000001</v>
      </c>
      <c r="AC3" s="11">
        <v>12.093</v>
      </c>
      <c r="AD3" s="11">
        <v>5.8289999999999997</v>
      </c>
      <c r="AE3" s="11">
        <v>14.566000000000001</v>
      </c>
      <c r="AF3" s="11">
        <v>12.401</v>
      </c>
      <c r="AG3" s="11">
        <v>10.398</v>
      </c>
      <c r="AH3" s="11"/>
      <c r="AI3" s="11"/>
      <c r="AM3" s="5"/>
    </row>
    <row r="4" spans="1:40" s="4" customFormat="1" x14ac:dyDescent="0.25">
      <c r="A4" s="3" t="s">
        <v>7</v>
      </c>
      <c r="B4" s="22">
        <v>47</v>
      </c>
      <c r="C4" s="22">
        <v>0</v>
      </c>
      <c r="D4" s="22">
        <v>0</v>
      </c>
      <c r="E4" s="22">
        <v>1</v>
      </c>
      <c r="F4" s="22">
        <v>28</v>
      </c>
      <c r="G4" s="22">
        <v>51</v>
      </c>
      <c r="H4" s="22">
        <v>16</v>
      </c>
      <c r="I4" s="22">
        <v>43</v>
      </c>
      <c r="J4" s="22">
        <v>63</v>
      </c>
      <c r="K4" s="22">
        <v>30</v>
      </c>
      <c r="L4" s="22">
        <v>19</v>
      </c>
      <c r="M4" s="22">
        <v>5</v>
      </c>
      <c r="N4" s="22">
        <v>33</v>
      </c>
      <c r="O4" s="22">
        <v>7</v>
      </c>
      <c r="P4" s="22">
        <v>66</v>
      </c>
      <c r="Q4" s="22">
        <v>20</v>
      </c>
      <c r="R4" s="22">
        <v>40</v>
      </c>
      <c r="S4" s="22">
        <v>8</v>
      </c>
      <c r="T4" s="22">
        <v>15</v>
      </c>
      <c r="U4" s="22">
        <v>23</v>
      </c>
      <c r="V4" s="22">
        <v>26</v>
      </c>
      <c r="W4" s="22">
        <v>57</v>
      </c>
      <c r="X4" s="22">
        <v>58</v>
      </c>
      <c r="Y4" s="22">
        <v>59</v>
      </c>
      <c r="Z4" s="22">
        <v>75</v>
      </c>
      <c r="AA4" s="22">
        <v>45</v>
      </c>
      <c r="AB4" s="22">
        <v>13</v>
      </c>
      <c r="AC4" s="22">
        <v>30</v>
      </c>
      <c r="AD4" s="22">
        <v>23</v>
      </c>
      <c r="AE4" s="22">
        <v>15</v>
      </c>
      <c r="AF4" s="22">
        <v>49</v>
      </c>
      <c r="AG4" s="22">
        <v>21</v>
      </c>
      <c r="AI4" s="15">
        <f>SUM(C4:AG4)</f>
        <v>939</v>
      </c>
      <c r="AJ4" s="6">
        <f>AVERAGE(C4:AG4)</f>
        <v>30.29032258064516</v>
      </c>
      <c r="AK4" s="17"/>
    </row>
    <row r="5" spans="1:40" x14ac:dyDescent="0.25">
      <c r="A5" s="2" t="s">
        <v>12</v>
      </c>
      <c r="B5" s="16">
        <v>71350</v>
      </c>
      <c r="C5" s="16">
        <f t="shared" ref="C5:AG5" si="0">$A6+C6</f>
        <v>71350</v>
      </c>
      <c r="D5" s="16">
        <f t="shared" si="0"/>
        <v>71350</v>
      </c>
      <c r="E5" s="16">
        <f t="shared" si="0"/>
        <v>71351</v>
      </c>
      <c r="F5" s="16">
        <f t="shared" si="0"/>
        <v>71379</v>
      </c>
      <c r="G5" s="16">
        <f t="shared" si="0"/>
        <v>71430</v>
      </c>
      <c r="H5" s="16">
        <f t="shared" si="0"/>
        <v>71428</v>
      </c>
      <c r="I5" s="16">
        <f t="shared" si="0"/>
        <v>71489</v>
      </c>
      <c r="J5" s="16">
        <f t="shared" si="0"/>
        <v>71552</v>
      </c>
      <c r="K5" s="16">
        <f t="shared" si="0"/>
        <v>71582</v>
      </c>
      <c r="L5" s="16">
        <f t="shared" si="0"/>
        <v>71601</v>
      </c>
      <c r="M5" s="16">
        <f t="shared" si="0"/>
        <v>71606</v>
      </c>
      <c r="N5" s="16">
        <f t="shared" si="0"/>
        <v>71639</v>
      </c>
      <c r="O5" s="16">
        <f t="shared" si="0"/>
        <v>71646</v>
      </c>
      <c r="P5" s="16">
        <f t="shared" si="0"/>
        <v>71712</v>
      </c>
      <c r="Q5" s="16">
        <f t="shared" si="0"/>
        <v>71732</v>
      </c>
      <c r="R5" s="16">
        <f t="shared" si="0"/>
        <v>71772</v>
      </c>
      <c r="S5" s="16">
        <f t="shared" si="0"/>
        <v>71780</v>
      </c>
      <c r="T5" s="16">
        <f t="shared" si="0"/>
        <v>71795</v>
      </c>
      <c r="U5" s="16">
        <f t="shared" si="0"/>
        <v>71818</v>
      </c>
      <c r="V5" s="16">
        <f t="shared" si="0"/>
        <v>71844</v>
      </c>
      <c r="W5" s="16">
        <f t="shared" si="0"/>
        <v>71901</v>
      </c>
      <c r="X5" s="16">
        <f t="shared" si="0"/>
        <v>71959</v>
      </c>
      <c r="Y5" s="16">
        <f t="shared" si="0"/>
        <v>72018</v>
      </c>
      <c r="Z5" s="16">
        <f t="shared" si="0"/>
        <v>72093</v>
      </c>
      <c r="AA5" s="16">
        <f t="shared" si="0"/>
        <v>72138</v>
      </c>
      <c r="AB5" s="16">
        <f t="shared" si="0"/>
        <v>72151</v>
      </c>
      <c r="AC5" s="16">
        <f t="shared" si="0"/>
        <v>72181</v>
      </c>
      <c r="AD5" s="16">
        <f t="shared" si="0"/>
        <v>72204</v>
      </c>
      <c r="AE5" s="16">
        <f t="shared" si="0"/>
        <v>72219</v>
      </c>
      <c r="AF5" s="16">
        <f t="shared" si="0"/>
        <v>72268</v>
      </c>
      <c r="AG5" s="16">
        <f t="shared" si="0"/>
        <v>72289</v>
      </c>
      <c r="AI5" s="16">
        <f>MAX(C5:AG5)-B5</f>
        <v>939</v>
      </c>
    </row>
    <row r="6" spans="1:40" s="15" customFormat="1" x14ac:dyDescent="0.25">
      <c r="A6" s="2">
        <v>46549</v>
      </c>
      <c r="B6">
        <v>24801</v>
      </c>
      <c r="C6">
        <v>24801</v>
      </c>
      <c r="D6">
        <v>24801</v>
      </c>
      <c r="E6">
        <v>24802</v>
      </c>
      <c r="F6">
        <v>24830</v>
      </c>
      <c r="G6">
        <v>24881</v>
      </c>
      <c r="H6">
        <v>24879</v>
      </c>
      <c r="I6">
        <v>24940</v>
      </c>
      <c r="J6">
        <v>25003</v>
      </c>
      <c r="K6">
        <v>25033</v>
      </c>
      <c r="L6">
        <v>25052</v>
      </c>
      <c r="M6">
        <v>25057</v>
      </c>
      <c r="N6">
        <v>25090</v>
      </c>
      <c r="O6">
        <v>25097</v>
      </c>
      <c r="P6">
        <v>25163</v>
      </c>
      <c r="Q6">
        <v>25183</v>
      </c>
      <c r="R6">
        <v>25223</v>
      </c>
      <c r="S6">
        <v>25231</v>
      </c>
      <c r="T6">
        <v>25246</v>
      </c>
      <c r="U6">
        <v>25269</v>
      </c>
      <c r="V6">
        <v>25295</v>
      </c>
      <c r="W6">
        <v>25352</v>
      </c>
      <c r="X6">
        <v>25410</v>
      </c>
      <c r="Y6">
        <v>25469</v>
      </c>
      <c r="Z6">
        <v>25544</v>
      </c>
      <c r="AA6">
        <v>25589</v>
      </c>
      <c r="AB6">
        <v>25602</v>
      </c>
      <c r="AC6">
        <v>25632</v>
      </c>
      <c r="AD6">
        <v>25655</v>
      </c>
      <c r="AE6">
        <v>25670</v>
      </c>
      <c r="AF6">
        <v>25719</v>
      </c>
      <c r="AG6">
        <v>25740</v>
      </c>
    </row>
    <row r="7" spans="1:40" x14ac:dyDescent="0.25">
      <c r="A7" s="2" t="s">
        <v>61</v>
      </c>
      <c r="B7">
        <v>71029</v>
      </c>
      <c r="C7">
        <v>71029</v>
      </c>
      <c r="D7">
        <v>71029</v>
      </c>
      <c r="E7">
        <v>71030</v>
      </c>
      <c r="F7">
        <v>71060</v>
      </c>
      <c r="G7">
        <v>71112</v>
      </c>
      <c r="H7">
        <v>71130</v>
      </c>
      <c r="I7">
        <v>71175</v>
      </c>
      <c r="J7">
        <v>71239</v>
      </c>
      <c r="K7">
        <v>71270</v>
      </c>
      <c r="L7">
        <v>71291</v>
      </c>
      <c r="M7">
        <v>71229</v>
      </c>
      <c r="N7">
        <v>71333</v>
      </c>
      <c r="O7">
        <v>71342</v>
      </c>
      <c r="P7">
        <v>71409</v>
      </c>
      <c r="Q7">
        <v>71431</v>
      </c>
      <c r="R7">
        <v>71472</v>
      </c>
      <c r="S7">
        <v>71482</v>
      </c>
      <c r="T7">
        <v>71499</v>
      </c>
      <c r="U7">
        <v>71524</v>
      </c>
      <c r="V7">
        <v>71552</v>
      </c>
      <c r="W7">
        <v>71611</v>
      </c>
      <c r="X7">
        <v>71670</v>
      </c>
      <c r="Y7">
        <v>71730</v>
      </c>
      <c r="Z7">
        <v>71806</v>
      </c>
      <c r="AA7">
        <v>71852</v>
      </c>
      <c r="AB7">
        <v>71868</v>
      </c>
      <c r="AC7">
        <v>71899</v>
      </c>
      <c r="AD7">
        <v>71924</v>
      </c>
      <c r="AE7">
        <v>71942</v>
      </c>
      <c r="AF7">
        <v>71991</v>
      </c>
      <c r="AG7">
        <v>72015</v>
      </c>
      <c r="AI7" s="16">
        <f>MAX(C7:AG7)-B7</f>
        <v>986</v>
      </c>
      <c r="AJ7" s="7"/>
    </row>
    <row r="8" spans="1:40" x14ac:dyDescent="0.25">
      <c r="B8">
        <v>48.38</v>
      </c>
      <c r="C8">
        <v>0</v>
      </c>
      <c r="D8">
        <v>0</v>
      </c>
      <c r="E8">
        <v>1.81</v>
      </c>
      <c r="F8">
        <v>30.14</v>
      </c>
      <c r="G8">
        <v>51.75</v>
      </c>
      <c r="H8">
        <v>17.82</v>
      </c>
      <c r="I8">
        <v>44.73</v>
      </c>
      <c r="J8">
        <v>64.180000000000007</v>
      </c>
      <c r="K8">
        <v>31.39</v>
      </c>
      <c r="L8">
        <v>21.1</v>
      </c>
      <c r="M8">
        <v>7.4</v>
      </c>
      <c r="N8">
        <v>33.94</v>
      </c>
      <c r="O8">
        <v>9.6300000000000008</v>
      </c>
      <c r="P8">
        <v>66.81</v>
      </c>
      <c r="Q8">
        <v>21.72</v>
      </c>
      <c r="R8">
        <v>41.27</v>
      </c>
      <c r="S8">
        <v>10.1</v>
      </c>
      <c r="T8">
        <v>16.88</v>
      </c>
      <c r="U8">
        <v>25.19</v>
      </c>
      <c r="V8">
        <v>27.21</v>
      </c>
      <c r="W8">
        <v>59.09</v>
      </c>
      <c r="X8">
        <v>58.9</v>
      </c>
      <c r="Y8">
        <v>60.69</v>
      </c>
      <c r="Z8">
        <v>76.12</v>
      </c>
      <c r="AA8">
        <v>45.99</v>
      </c>
      <c r="AB8">
        <v>15.8</v>
      </c>
      <c r="AC8">
        <v>31.27</v>
      </c>
      <c r="AD8">
        <v>25.09</v>
      </c>
      <c r="AE8">
        <v>17.5</v>
      </c>
      <c r="AF8">
        <v>49.51</v>
      </c>
      <c r="AG8">
        <v>23.8</v>
      </c>
      <c r="AI8" s="15">
        <f>SUM(C8:AG8)</f>
        <v>986.82999999999993</v>
      </c>
    </row>
    <row r="9" spans="1:40" x14ac:dyDescent="0.25">
      <c r="B9" s="27">
        <v>2.9361702127659539E-2</v>
      </c>
      <c r="C9" s="26"/>
      <c r="D9" s="26"/>
      <c r="E9" s="26">
        <f t="shared" ref="E9:AG9" si="1">E8/E4-1</f>
        <v>0.81</v>
      </c>
      <c r="F9" s="26">
        <f t="shared" si="1"/>
        <v>7.6428571428571512E-2</v>
      </c>
      <c r="G9" s="26">
        <f t="shared" si="1"/>
        <v>1.4705882352941124E-2</v>
      </c>
      <c r="H9" s="26">
        <f t="shared" si="1"/>
        <v>0.11375000000000002</v>
      </c>
      <c r="I9" s="26">
        <f t="shared" si="1"/>
        <v>4.0232558139534857E-2</v>
      </c>
      <c r="J9" s="26">
        <f t="shared" si="1"/>
        <v>1.873015873015893E-2</v>
      </c>
      <c r="K9" s="26">
        <f t="shared" si="1"/>
        <v>4.6333333333333337E-2</v>
      </c>
      <c r="L9" s="26">
        <f t="shared" si="1"/>
        <v>0.11052631578947381</v>
      </c>
      <c r="M9" s="26">
        <f t="shared" si="1"/>
        <v>0.48</v>
      </c>
      <c r="N9" s="26">
        <f t="shared" si="1"/>
        <v>2.8484848484848335E-2</v>
      </c>
      <c r="O9" s="26">
        <f t="shared" si="1"/>
        <v>0.37571428571428589</v>
      </c>
      <c r="P9" s="26">
        <f t="shared" si="1"/>
        <v>1.2272727272727213E-2</v>
      </c>
      <c r="Q9" s="26">
        <f t="shared" si="1"/>
        <v>8.5999999999999854E-2</v>
      </c>
      <c r="R9" s="26">
        <f t="shared" si="1"/>
        <v>3.1750000000000167E-2</v>
      </c>
      <c r="S9" s="26">
        <f t="shared" si="1"/>
        <v>0.26249999999999996</v>
      </c>
      <c r="T9" s="26">
        <f t="shared" si="1"/>
        <v>0.1253333333333333</v>
      </c>
      <c r="U9" s="26">
        <f t="shared" si="1"/>
        <v>9.521739130434792E-2</v>
      </c>
      <c r="V9" s="26">
        <f t="shared" si="1"/>
        <v>4.653846153846164E-2</v>
      </c>
      <c r="W9" s="26">
        <f t="shared" si="1"/>
        <v>3.6666666666666625E-2</v>
      </c>
      <c r="X9" s="26">
        <f t="shared" si="1"/>
        <v>1.551724137931032E-2</v>
      </c>
      <c r="Y9" s="26">
        <f t="shared" si="1"/>
        <v>2.8644067796610218E-2</v>
      </c>
      <c r="Z9" s="26">
        <f t="shared" si="1"/>
        <v>1.4933333333333465E-2</v>
      </c>
      <c r="AA9" s="26">
        <f t="shared" si="1"/>
        <v>2.200000000000002E-2</v>
      </c>
      <c r="AB9" s="26">
        <f t="shared" si="1"/>
        <v>0.21538461538461551</v>
      </c>
      <c r="AC9" s="26">
        <f t="shared" si="1"/>
        <v>4.2333333333333334E-2</v>
      </c>
      <c r="AD9" s="26">
        <f t="shared" si="1"/>
        <v>9.0869565217391202E-2</v>
      </c>
      <c r="AE9" s="26">
        <f t="shared" si="1"/>
        <v>0.16666666666666674</v>
      </c>
      <c r="AF9" s="26">
        <f t="shared" si="1"/>
        <v>1.0408163265306136E-2</v>
      </c>
      <c r="AG9" s="26">
        <f t="shared" si="1"/>
        <v>0.1333333333333333</v>
      </c>
      <c r="AI9" s="26">
        <f>AI8/AI4-1</f>
        <v>5.093716719914787E-2</v>
      </c>
    </row>
  </sheetData>
  <phoneticPr fontId="1" type="noConversion"/>
  <conditionalFormatting sqref="B4:AG4">
    <cfRule type="cellIs" dxfId="3035" priority="1" stopIfTrue="1" operator="greaterThan">
      <formula>70</formula>
    </cfRule>
    <cfRule type="cellIs" dxfId="3034" priority="2" stopIfTrue="1" operator="between">
      <formula>60</formula>
      <formula>70</formula>
    </cfRule>
    <cfRule type="cellIs" dxfId="3033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10.398</v>
      </c>
      <c r="C3" s="11">
        <v>13.063000000000001</v>
      </c>
      <c r="D3" s="11">
        <v>11.878</v>
      </c>
      <c r="E3" s="11">
        <v>12.212</v>
      </c>
      <c r="F3" s="11">
        <v>12.48</v>
      </c>
      <c r="G3" s="11">
        <v>14.766999999999999</v>
      </c>
      <c r="H3" s="11">
        <v>10.670999999999999</v>
      </c>
      <c r="I3" s="11">
        <v>13.183999999999999</v>
      </c>
      <c r="J3" s="11">
        <v>10.289</v>
      </c>
      <c r="K3" s="11">
        <v>13.989000000000001</v>
      </c>
      <c r="L3" s="11">
        <v>13.324999999999999</v>
      </c>
      <c r="M3" s="11">
        <v>12.167</v>
      </c>
      <c r="N3" s="11">
        <v>10.754</v>
      </c>
      <c r="O3" s="11">
        <v>14.148999999999999</v>
      </c>
      <c r="P3" s="11">
        <v>12.33</v>
      </c>
      <c r="Q3" s="11">
        <v>12.407999999999999</v>
      </c>
      <c r="R3" s="11">
        <v>12.827999999999999</v>
      </c>
      <c r="S3" s="11">
        <v>11.849</v>
      </c>
      <c r="T3" s="11">
        <v>10.359</v>
      </c>
      <c r="U3" s="11">
        <v>10.119999999999999</v>
      </c>
      <c r="V3" s="11">
        <v>10.603</v>
      </c>
      <c r="W3" s="11">
        <v>10.004</v>
      </c>
      <c r="X3" s="11">
        <v>10.976000000000001</v>
      </c>
      <c r="Y3" s="11">
        <v>13.09</v>
      </c>
      <c r="Z3" s="11">
        <v>11.331</v>
      </c>
      <c r="AA3" s="11">
        <v>11.595000000000001</v>
      </c>
      <c r="AB3" s="11">
        <v>12.204000000000001</v>
      </c>
      <c r="AC3" s="11">
        <v>10.362</v>
      </c>
      <c r="AD3" s="11">
        <v>11.544</v>
      </c>
      <c r="AE3" s="11">
        <v>11.298</v>
      </c>
      <c r="AF3" s="11">
        <v>14.231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21</v>
      </c>
      <c r="C4" s="22">
        <v>25</v>
      </c>
      <c r="D4" s="22">
        <v>53</v>
      </c>
      <c r="E4" s="22">
        <v>44</v>
      </c>
      <c r="F4" s="22">
        <v>48</v>
      </c>
      <c r="G4" s="22">
        <v>52</v>
      </c>
      <c r="H4" s="22">
        <v>76</v>
      </c>
      <c r="I4" s="22">
        <v>71</v>
      </c>
      <c r="J4" s="22">
        <v>60</v>
      </c>
      <c r="K4" s="22">
        <v>36</v>
      </c>
      <c r="L4" s="22">
        <v>31</v>
      </c>
      <c r="M4" s="22">
        <v>57</v>
      </c>
      <c r="N4" s="22">
        <v>74</v>
      </c>
      <c r="O4" s="22">
        <v>47</v>
      </c>
      <c r="P4" s="22">
        <v>64</v>
      </c>
      <c r="Q4" s="22">
        <v>47</v>
      </c>
      <c r="R4" s="22">
        <v>30</v>
      </c>
      <c r="S4" s="22">
        <v>75</v>
      </c>
      <c r="T4" s="22">
        <v>77</v>
      </c>
      <c r="U4" s="22">
        <v>75</v>
      </c>
      <c r="V4" s="22">
        <v>74</v>
      </c>
      <c r="W4" s="22">
        <v>75</v>
      </c>
      <c r="X4" s="22">
        <v>72</v>
      </c>
      <c r="Y4" s="22">
        <v>44</v>
      </c>
      <c r="Z4" s="22">
        <v>76</v>
      </c>
      <c r="AA4" s="22">
        <v>73</v>
      </c>
      <c r="AB4" s="22">
        <v>24</v>
      </c>
      <c r="AC4" s="22">
        <v>77</v>
      </c>
      <c r="AD4" s="16">
        <v>69</v>
      </c>
      <c r="AE4" s="22">
        <v>66</v>
      </c>
      <c r="AF4" s="22">
        <v>56</v>
      </c>
      <c r="AG4" s="22"/>
      <c r="AI4" s="15">
        <f>SUM(C4:AG4)</f>
        <v>1748</v>
      </c>
      <c r="AJ4" s="6">
        <f>AVERAGE(C4:AG4)</f>
        <v>58.266666666666666</v>
      </c>
      <c r="AK4" s="17"/>
    </row>
    <row r="5" spans="1:40" x14ac:dyDescent="0.25">
      <c r="A5" s="2" t="s">
        <v>12</v>
      </c>
      <c r="B5" s="16">
        <f t="shared" ref="B5:AF5" si="0">$A6+B6</f>
        <v>72289</v>
      </c>
      <c r="C5" s="16">
        <f t="shared" si="0"/>
        <v>72314</v>
      </c>
      <c r="D5" s="16">
        <f t="shared" si="0"/>
        <v>72367</v>
      </c>
      <c r="E5" s="16">
        <f t="shared" si="0"/>
        <v>72411</v>
      </c>
      <c r="F5" s="16">
        <f t="shared" si="0"/>
        <v>72459</v>
      </c>
      <c r="G5" s="16">
        <f t="shared" si="0"/>
        <v>72511</v>
      </c>
      <c r="H5" s="16">
        <f t="shared" si="0"/>
        <v>72587</v>
      </c>
      <c r="I5" s="16">
        <f t="shared" si="0"/>
        <v>72658</v>
      </c>
      <c r="J5" s="16">
        <f t="shared" si="0"/>
        <v>72718</v>
      </c>
      <c r="K5" s="16">
        <f t="shared" si="0"/>
        <v>72754</v>
      </c>
      <c r="L5" s="16">
        <f t="shared" si="0"/>
        <v>72785</v>
      </c>
      <c r="M5" s="16">
        <f t="shared" si="0"/>
        <v>72842</v>
      </c>
      <c r="N5" s="16">
        <f t="shared" si="0"/>
        <v>72916</v>
      </c>
      <c r="O5" s="16">
        <f t="shared" si="0"/>
        <v>72963</v>
      </c>
      <c r="P5" s="16">
        <f t="shared" si="0"/>
        <v>73027</v>
      </c>
      <c r="Q5" s="16">
        <f t="shared" si="0"/>
        <v>73074</v>
      </c>
      <c r="R5" s="16">
        <f t="shared" si="0"/>
        <v>73104</v>
      </c>
      <c r="S5" s="16">
        <f t="shared" si="0"/>
        <v>73179</v>
      </c>
      <c r="T5" s="16">
        <f t="shared" si="0"/>
        <v>73256</v>
      </c>
      <c r="U5" s="16">
        <f t="shared" si="0"/>
        <v>73331</v>
      </c>
      <c r="V5" s="16">
        <f t="shared" si="0"/>
        <v>73405</v>
      </c>
      <c r="W5" s="16">
        <f t="shared" si="0"/>
        <v>73480</v>
      </c>
      <c r="X5" s="16">
        <f t="shared" si="0"/>
        <v>73552</v>
      </c>
      <c r="Y5" s="16">
        <f t="shared" si="0"/>
        <v>73596</v>
      </c>
      <c r="Z5" s="16">
        <f t="shared" si="0"/>
        <v>73672</v>
      </c>
      <c r="AA5" s="16">
        <f t="shared" si="0"/>
        <v>73745</v>
      </c>
      <c r="AB5" s="16">
        <f t="shared" si="0"/>
        <v>73769</v>
      </c>
      <c r="AC5" s="16">
        <f t="shared" si="0"/>
        <v>73846</v>
      </c>
      <c r="AD5" s="16">
        <f t="shared" si="0"/>
        <v>73915</v>
      </c>
      <c r="AE5" s="16">
        <f t="shared" si="0"/>
        <v>73981</v>
      </c>
      <c r="AF5" s="16">
        <f t="shared" si="0"/>
        <v>74037</v>
      </c>
      <c r="AG5" s="16"/>
      <c r="AI5" s="16">
        <f>MAX(C5:AG5)-B5</f>
        <v>1748</v>
      </c>
    </row>
    <row r="6" spans="1:40" s="15" customFormat="1" x14ac:dyDescent="0.25">
      <c r="A6" s="2">
        <v>46549</v>
      </c>
      <c r="B6">
        <v>25740</v>
      </c>
      <c r="C6">
        <v>25765</v>
      </c>
      <c r="D6">
        <v>25818</v>
      </c>
      <c r="E6">
        <v>25862</v>
      </c>
      <c r="F6">
        <v>25910</v>
      </c>
      <c r="G6">
        <v>25962</v>
      </c>
      <c r="H6">
        <v>26038</v>
      </c>
      <c r="I6">
        <v>26109</v>
      </c>
      <c r="J6">
        <v>26169</v>
      </c>
      <c r="K6">
        <v>26205</v>
      </c>
      <c r="L6">
        <v>26236</v>
      </c>
      <c r="M6">
        <v>26293</v>
      </c>
      <c r="N6">
        <v>26367</v>
      </c>
      <c r="O6">
        <v>26414</v>
      </c>
      <c r="P6">
        <v>26478</v>
      </c>
      <c r="Q6">
        <v>26525</v>
      </c>
      <c r="R6">
        <v>26555</v>
      </c>
      <c r="S6">
        <v>26630</v>
      </c>
      <c r="T6">
        <v>26707</v>
      </c>
      <c r="U6">
        <v>26782</v>
      </c>
      <c r="V6">
        <v>26856</v>
      </c>
      <c r="W6">
        <v>26931</v>
      </c>
      <c r="X6">
        <v>27003</v>
      </c>
      <c r="Y6">
        <v>27047</v>
      </c>
      <c r="Z6">
        <v>27123</v>
      </c>
      <c r="AA6">
        <v>27196</v>
      </c>
      <c r="AB6">
        <v>27220</v>
      </c>
      <c r="AC6">
        <v>27297</v>
      </c>
      <c r="AD6">
        <v>27366</v>
      </c>
      <c r="AE6">
        <v>27432</v>
      </c>
      <c r="AF6">
        <v>27488</v>
      </c>
      <c r="AG6"/>
    </row>
    <row r="7" spans="1:40" x14ac:dyDescent="0.25">
      <c r="A7" s="2" t="s">
        <v>61</v>
      </c>
      <c r="B7">
        <v>72015</v>
      </c>
      <c r="C7">
        <v>72042</v>
      </c>
      <c r="D7">
        <v>72097</v>
      </c>
      <c r="E7">
        <v>72142</v>
      </c>
      <c r="F7">
        <v>72192</v>
      </c>
      <c r="G7">
        <v>72246</v>
      </c>
      <c r="H7">
        <v>72323</v>
      </c>
      <c r="I7">
        <v>72395</v>
      </c>
      <c r="J7">
        <v>72456</v>
      </c>
      <c r="K7">
        <v>72494</v>
      </c>
      <c r="L7">
        <v>72527</v>
      </c>
      <c r="M7">
        <v>72586</v>
      </c>
      <c r="N7">
        <v>72661</v>
      </c>
      <c r="O7">
        <v>72710</v>
      </c>
      <c r="P7">
        <v>72775</v>
      </c>
      <c r="Q7">
        <v>72824</v>
      </c>
      <c r="R7">
        <v>72856</v>
      </c>
      <c r="S7">
        <v>72932</v>
      </c>
      <c r="T7">
        <v>73010</v>
      </c>
      <c r="U7">
        <v>73087</v>
      </c>
      <c r="V7">
        <v>73162</v>
      </c>
      <c r="W7">
        <v>73238</v>
      </c>
      <c r="X7">
        <v>73311</v>
      </c>
      <c r="Y7">
        <v>73358</v>
      </c>
      <c r="Z7">
        <v>73435</v>
      </c>
      <c r="AA7">
        <v>73509</v>
      </c>
      <c r="AB7">
        <v>73535</v>
      </c>
      <c r="AC7">
        <v>73614</v>
      </c>
      <c r="AD7">
        <v>73684</v>
      </c>
      <c r="AE7">
        <v>73751</v>
      </c>
      <c r="AF7">
        <v>73809</v>
      </c>
      <c r="AI7" s="16">
        <f>MAX(C7:AG7)-B7</f>
        <v>1794</v>
      </c>
      <c r="AJ7" s="7"/>
    </row>
    <row r="8" spans="1:40" x14ac:dyDescent="0.25">
      <c r="B8">
        <v>23.8</v>
      </c>
      <c r="C8">
        <v>26.57</v>
      </c>
      <c r="D8">
        <v>54.87</v>
      </c>
      <c r="E8">
        <v>45.74</v>
      </c>
      <c r="F8">
        <v>49.66</v>
      </c>
      <c r="G8">
        <v>53.47</v>
      </c>
      <c r="H8">
        <v>77.05</v>
      </c>
      <c r="I8">
        <v>72.2</v>
      </c>
      <c r="J8">
        <v>61.16</v>
      </c>
      <c r="K8">
        <v>37.64</v>
      </c>
      <c r="L8">
        <v>33.75</v>
      </c>
      <c r="M8">
        <v>58.64</v>
      </c>
      <c r="N8">
        <v>74.510000000000005</v>
      </c>
      <c r="O8">
        <v>48.99</v>
      </c>
      <c r="P8">
        <v>65.819999999999993</v>
      </c>
      <c r="Q8">
        <v>48.92</v>
      </c>
      <c r="R8">
        <v>31.47</v>
      </c>
      <c r="S8">
        <v>76.39</v>
      </c>
      <c r="T8">
        <v>77.73</v>
      </c>
      <c r="U8">
        <v>76.98</v>
      </c>
      <c r="V8">
        <v>74.959999999999994</v>
      </c>
      <c r="W8">
        <v>75.89</v>
      </c>
      <c r="X8">
        <v>73.739999999999995</v>
      </c>
      <c r="Y8">
        <v>46.16</v>
      </c>
      <c r="Z8">
        <v>77.03</v>
      </c>
      <c r="AA8">
        <v>74.099999999999994</v>
      </c>
      <c r="AB8">
        <v>26.09</v>
      </c>
      <c r="AC8">
        <v>79.33</v>
      </c>
      <c r="AD8">
        <v>70.23</v>
      </c>
      <c r="AE8">
        <v>66.86</v>
      </c>
      <c r="AF8">
        <v>57.99</v>
      </c>
      <c r="AI8" s="15">
        <f>SUM(C8:AG8)</f>
        <v>1793.9399999999998</v>
      </c>
    </row>
    <row r="9" spans="1:40" x14ac:dyDescent="0.25">
      <c r="B9" s="26">
        <f t="shared" ref="B9:S9" si="1">B8/B4-1</f>
        <v>0.1333333333333333</v>
      </c>
      <c r="C9" s="26">
        <f t="shared" si="1"/>
        <v>6.2799999999999967E-2</v>
      </c>
      <c r="D9" s="26">
        <f t="shared" si="1"/>
        <v>3.5283018867924509E-2</v>
      </c>
      <c r="E9" s="26">
        <f t="shared" si="1"/>
        <v>3.954545454545455E-2</v>
      </c>
      <c r="F9" s="26">
        <f t="shared" si="1"/>
        <v>3.4583333333333188E-2</v>
      </c>
      <c r="G9" s="26">
        <f t="shared" si="1"/>
        <v>2.8269230769230713E-2</v>
      </c>
      <c r="H9" s="26">
        <f t="shared" si="1"/>
        <v>1.3815789473684115E-2</v>
      </c>
      <c r="I9" s="26">
        <f t="shared" si="1"/>
        <v>1.6901408450704203E-2</v>
      </c>
      <c r="J9" s="26">
        <f t="shared" si="1"/>
        <v>1.9333333333333202E-2</v>
      </c>
      <c r="K9" s="26">
        <f t="shared" si="1"/>
        <v>4.5555555555555571E-2</v>
      </c>
      <c r="L9" s="26">
        <f t="shared" si="1"/>
        <v>8.870967741935476E-2</v>
      </c>
      <c r="M9" s="26">
        <f t="shared" si="1"/>
        <v>2.8771929824561449E-2</v>
      </c>
      <c r="N9" s="26">
        <f t="shared" si="1"/>
        <v>6.891891891891877E-3</v>
      </c>
      <c r="O9" s="26">
        <f t="shared" si="1"/>
        <v>4.234042553191486E-2</v>
      </c>
      <c r="P9" s="26">
        <f t="shared" si="1"/>
        <v>2.8437499999999893E-2</v>
      </c>
      <c r="Q9" s="26">
        <f t="shared" si="1"/>
        <v>4.0851063829787204E-2</v>
      </c>
      <c r="R9" s="26">
        <f t="shared" si="1"/>
        <v>4.8999999999999932E-2</v>
      </c>
      <c r="S9" s="26">
        <f t="shared" si="1"/>
        <v>1.8533333333333291E-2</v>
      </c>
      <c r="T9" s="26">
        <f t="shared" ref="T9:Z9" si="2">T8/T4-1</f>
        <v>9.4805194805194226E-3</v>
      </c>
      <c r="U9" s="26">
        <f t="shared" si="2"/>
        <v>2.6399999999999979E-2</v>
      </c>
      <c r="V9" s="26">
        <f t="shared" si="2"/>
        <v>1.297297297297284E-2</v>
      </c>
      <c r="W9" s="26">
        <f t="shared" si="2"/>
        <v>1.1866666666666692E-2</v>
      </c>
      <c r="X9" s="26">
        <f t="shared" si="2"/>
        <v>2.416666666666667E-2</v>
      </c>
      <c r="Y9" s="26">
        <f t="shared" si="2"/>
        <v>4.9090909090909074E-2</v>
      </c>
      <c r="Z9" s="26">
        <f t="shared" si="2"/>
        <v>1.3552631578947372E-2</v>
      </c>
      <c r="AA9" s="26">
        <f t="shared" ref="AA9:AF9" si="3">AA8/AA4-1</f>
        <v>1.5068493150684814E-2</v>
      </c>
      <c r="AB9" s="26">
        <f t="shared" si="3"/>
        <v>8.7083333333333401E-2</v>
      </c>
      <c r="AC9" s="26">
        <f t="shared" si="3"/>
        <v>3.0259740259740209E-2</v>
      </c>
      <c r="AD9" s="26">
        <f t="shared" si="3"/>
        <v>1.782608695652188E-2</v>
      </c>
      <c r="AE9" s="26">
        <f t="shared" si="3"/>
        <v>1.3030303030302948E-2</v>
      </c>
      <c r="AF9" s="26">
        <f t="shared" si="3"/>
        <v>3.5535714285714226E-2</v>
      </c>
      <c r="AG9" s="26"/>
      <c r="AI9" s="26">
        <f>AI8/AI4-1</f>
        <v>2.6281464530892418E-2</v>
      </c>
    </row>
  </sheetData>
  <phoneticPr fontId="1" type="noConversion"/>
  <conditionalFormatting sqref="B4:AC4 AE4:AG4">
    <cfRule type="cellIs" dxfId="3032" priority="1" stopIfTrue="1" operator="greaterThan">
      <formula>70</formula>
    </cfRule>
    <cfRule type="cellIs" dxfId="3031" priority="2" stopIfTrue="1" operator="between">
      <formula>60</formula>
      <formula>70</formula>
    </cfRule>
    <cfRule type="cellIs" dxfId="303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14.231</v>
      </c>
      <c r="C3" s="11">
        <v>9.5809999999999995</v>
      </c>
      <c r="D3" s="11">
        <v>14.456</v>
      </c>
      <c r="E3" s="11">
        <v>1.8939999999999999</v>
      </c>
      <c r="F3" s="11">
        <v>13.612</v>
      </c>
      <c r="G3" s="11">
        <v>12.179</v>
      </c>
      <c r="H3" s="11">
        <v>9.9410000000000007</v>
      </c>
      <c r="I3" s="11">
        <v>10.005000000000001</v>
      </c>
      <c r="J3" s="11">
        <v>10.097</v>
      </c>
      <c r="K3" s="11">
        <v>11.257999999999999</v>
      </c>
      <c r="L3" s="11">
        <v>0.106</v>
      </c>
      <c r="M3" s="11">
        <v>10.311999999999999</v>
      </c>
      <c r="N3" s="11">
        <v>10.225</v>
      </c>
      <c r="O3" s="11">
        <v>1.4359999999999999</v>
      </c>
      <c r="P3" s="11">
        <v>14.534000000000001</v>
      </c>
      <c r="Q3" s="11">
        <v>13.821999999999999</v>
      </c>
      <c r="R3" s="11">
        <v>12.654999999999999</v>
      </c>
      <c r="S3" s="11">
        <v>14.52</v>
      </c>
      <c r="T3" s="11">
        <v>10.855</v>
      </c>
      <c r="U3" s="11">
        <v>11.324999999999999</v>
      </c>
      <c r="V3" s="11">
        <v>12.423999999999999</v>
      </c>
      <c r="W3" s="11">
        <v>14.673</v>
      </c>
      <c r="X3" s="11">
        <v>11.234</v>
      </c>
      <c r="Y3" s="11">
        <v>14.48</v>
      </c>
      <c r="Z3" s="11">
        <v>13.823</v>
      </c>
      <c r="AA3" s="11">
        <v>11.396000000000001</v>
      </c>
      <c r="AB3" s="11">
        <v>10.840999999999999</v>
      </c>
      <c r="AC3" s="11">
        <v>11.728</v>
      </c>
      <c r="AD3" s="11">
        <v>13.59</v>
      </c>
      <c r="AE3" s="11">
        <v>14.446</v>
      </c>
      <c r="AF3" s="11">
        <v>12.081</v>
      </c>
      <c r="AG3" s="11">
        <v>12.406000000000001</v>
      </c>
      <c r="AH3" s="11"/>
      <c r="AI3" s="11"/>
      <c r="AM3" s="5"/>
    </row>
    <row r="4" spans="1:40" s="4" customFormat="1" x14ac:dyDescent="0.25">
      <c r="A4" s="3" t="s">
        <v>7</v>
      </c>
      <c r="B4" s="22">
        <v>56</v>
      </c>
      <c r="C4" s="22">
        <v>37</v>
      </c>
      <c r="D4" s="22">
        <v>26</v>
      </c>
      <c r="E4" s="22">
        <v>6</v>
      </c>
      <c r="F4" s="22">
        <v>25</v>
      </c>
      <c r="G4" s="22">
        <v>63</v>
      </c>
      <c r="H4" s="22">
        <v>74</v>
      </c>
      <c r="I4" s="22">
        <v>69</v>
      </c>
      <c r="J4" s="22">
        <v>74</v>
      </c>
      <c r="K4" s="22">
        <v>64</v>
      </c>
      <c r="L4" s="22">
        <v>0</v>
      </c>
      <c r="M4" s="22">
        <v>79</v>
      </c>
      <c r="N4" s="22">
        <v>73</v>
      </c>
      <c r="O4" s="22">
        <v>5</v>
      </c>
      <c r="P4" s="22">
        <v>39</v>
      </c>
      <c r="Q4" s="22">
        <v>26</v>
      </c>
      <c r="R4" s="22">
        <v>28</v>
      </c>
      <c r="S4" s="22">
        <v>44</v>
      </c>
      <c r="T4" s="22">
        <v>80</v>
      </c>
      <c r="U4" s="16">
        <v>57</v>
      </c>
      <c r="V4" s="22">
        <v>65</v>
      </c>
      <c r="W4" s="22">
        <v>65</v>
      </c>
      <c r="X4" s="22">
        <v>68</v>
      </c>
      <c r="Y4" s="22">
        <v>51</v>
      </c>
      <c r="Z4" s="22">
        <v>57</v>
      </c>
      <c r="AA4" s="22">
        <v>77</v>
      </c>
      <c r="AB4" s="22">
        <v>62</v>
      </c>
      <c r="AC4" s="22">
        <v>46</v>
      </c>
      <c r="AD4" s="16">
        <v>60</v>
      </c>
      <c r="AE4" s="22">
        <v>38</v>
      </c>
      <c r="AF4" s="22">
        <v>64</v>
      </c>
      <c r="AG4" s="22">
        <v>55</v>
      </c>
      <c r="AI4" s="15">
        <f>SUM(C4:AG4)</f>
        <v>1577</v>
      </c>
      <c r="AJ4" s="6">
        <f>AVERAGE(C4:AG4)</f>
        <v>50.87096774193548</v>
      </c>
      <c r="AK4" s="17"/>
    </row>
    <row r="5" spans="1:40" x14ac:dyDescent="0.25">
      <c r="A5" s="2" t="s">
        <v>12</v>
      </c>
      <c r="B5" s="16">
        <f t="shared" ref="B5:AG5" si="0">$A6+B6</f>
        <v>74037</v>
      </c>
      <c r="C5" s="16">
        <f t="shared" si="0"/>
        <v>74074</v>
      </c>
      <c r="D5" s="16">
        <f t="shared" si="0"/>
        <v>74100</v>
      </c>
      <c r="E5" s="16">
        <f t="shared" si="0"/>
        <v>74106</v>
      </c>
      <c r="F5" s="16">
        <f t="shared" si="0"/>
        <v>74131</v>
      </c>
      <c r="G5" s="16">
        <f t="shared" si="0"/>
        <v>74194</v>
      </c>
      <c r="H5" s="16">
        <f t="shared" si="0"/>
        <v>74268</v>
      </c>
      <c r="I5" s="16">
        <f t="shared" si="0"/>
        <v>74337</v>
      </c>
      <c r="J5" s="16">
        <f t="shared" si="0"/>
        <v>74411</v>
      </c>
      <c r="K5" s="16">
        <f t="shared" si="0"/>
        <v>74475</v>
      </c>
      <c r="L5" s="16">
        <f t="shared" si="0"/>
        <v>74475</v>
      </c>
      <c r="M5" s="16">
        <f t="shared" si="0"/>
        <v>74554</v>
      </c>
      <c r="N5" s="16">
        <f t="shared" si="0"/>
        <v>74627</v>
      </c>
      <c r="O5" s="16">
        <f t="shared" si="0"/>
        <v>74632</v>
      </c>
      <c r="P5" s="16">
        <f t="shared" si="0"/>
        <v>74671</v>
      </c>
      <c r="Q5" s="16">
        <f t="shared" si="0"/>
        <v>74697</v>
      </c>
      <c r="R5" s="16">
        <f t="shared" si="0"/>
        <v>74725</v>
      </c>
      <c r="S5" s="16">
        <f t="shared" si="0"/>
        <v>74769</v>
      </c>
      <c r="T5" s="16">
        <f t="shared" si="0"/>
        <v>74849</v>
      </c>
      <c r="U5" s="16">
        <f t="shared" si="0"/>
        <v>74906</v>
      </c>
      <c r="V5" s="16">
        <f t="shared" si="0"/>
        <v>74971</v>
      </c>
      <c r="W5" s="16">
        <f t="shared" si="0"/>
        <v>75036</v>
      </c>
      <c r="X5" s="16">
        <f t="shared" si="0"/>
        <v>75104</v>
      </c>
      <c r="Y5" s="16">
        <f t="shared" si="0"/>
        <v>75155</v>
      </c>
      <c r="Z5" s="16">
        <f t="shared" si="0"/>
        <v>75212</v>
      </c>
      <c r="AA5" s="16">
        <f t="shared" si="0"/>
        <v>75289</v>
      </c>
      <c r="AB5" s="16">
        <f t="shared" si="0"/>
        <v>75351</v>
      </c>
      <c r="AC5" s="16">
        <f t="shared" si="0"/>
        <v>75397</v>
      </c>
      <c r="AD5" s="16">
        <f t="shared" si="0"/>
        <v>75457</v>
      </c>
      <c r="AE5" s="16">
        <f t="shared" si="0"/>
        <v>75495</v>
      </c>
      <c r="AF5" s="16">
        <f t="shared" si="0"/>
        <v>75559</v>
      </c>
      <c r="AG5" s="16">
        <f t="shared" si="0"/>
        <v>75614</v>
      </c>
      <c r="AI5" s="16">
        <f>MAX(C5:AG5)-B5</f>
        <v>1577</v>
      </c>
    </row>
    <row r="6" spans="1:40" s="15" customFormat="1" x14ac:dyDescent="0.25">
      <c r="A6" s="2">
        <v>46549</v>
      </c>
      <c r="B6">
        <v>27488</v>
      </c>
      <c r="C6">
        <v>27525</v>
      </c>
      <c r="D6">
        <v>27551</v>
      </c>
      <c r="E6">
        <v>27557</v>
      </c>
      <c r="F6">
        <v>27582</v>
      </c>
      <c r="G6">
        <v>27645</v>
      </c>
      <c r="H6">
        <v>27719</v>
      </c>
      <c r="I6">
        <v>27788</v>
      </c>
      <c r="J6">
        <v>27862</v>
      </c>
      <c r="K6">
        <v>27926</v>
      </c>
      <c r="L6">
        <v>27926</v>
      </c>
      <c r="M6">
        <v>28005</v>
      </c>
      <c r="N6">
        <v>28078</v>
      </c>
      <c r="O6">
        <v>28083</v>
      </c>
      <c r="P6">
        <v>28122</v>
      </c>
      <c r="Q6">
        <v>28148</v>
      </c>
      <c r="R6">
        <v>28176</v>
      </c>
      <c r="S6">
        <v>28220</v>
      </c>
      <c r="T6">
        <v>28300</v>
      </c>
      <c r="U6">
        <v>28357</v>
      </c>
      <c r="V6">
        <v>28422</v>
      </c>
      <c r="W6">
        <v>28487</v>
      </c>
      <c r="X6">
        <v>28555</v>
      </c>
      <c r="Y6">
        <v>28606</v>
      </c>
      <c r="Z6">
        <v>28663</v>
      </c>
      <c r="AA6">
        <v>28740</v>
      </c>
      <c r="AB6">
        <v>28802</v>
      </c>
      <c r="AC6">
        <v>28848</v>
      </c>
      <c r="AD6">
        <v>28908</v>
      </c>
      <c r="AE6">
        <v>28946</v>
      </c>
      <c r="AF6">
        <v>29010</v>
      </c>
      <c r="AG6">
        <v>29065</v>
      </c>
    </row>
    <row r="7" spans="1:40" x14ac:dyDescent="0.25">
      <c r="A7" s="2" t="s">
        <v>61</v>
      </c>
      <c r="B7">
        <v>73809</v>
      </c>
      <c r="C7">
        <v>73849</v>
      </c>
      <c r="D7">
        <v>73876</v>
      </c>
      <c r="E7">
        <v>73885</v>
      </c>
      <c r="F7">
        <v>73912</v>
      </c>
      <c r="G7">
        <v>73977</v>
      </c>
      <c r="H7">
        <v>74052</v>
      </c>
      <c r="I7">
        <v>74122</v>
      </c>
      <c r="J7">
        <v>74198</v>
      </c>
      <c r="K7">
        <v>74264</v>
      </c>
      <c r="L7">
        <v>74264</v>
      </c>
      <c r="M7">
        <v>74344</v>
      </c>
      <c r="N7">
        <v>74418</v>
      </c>
      <c r="O7">
        <v>74426</v>
      </c>
      <c r="P7">
        <v>74467</v>
      </c>
      <c r="Q7">
        <v>74495</v>
      </c>
      <c r="R7">
        <v>74525</v>
      </c>
      <c r="S7">
        <v>74571</v>
      </c>
      <c r="T7">
        <v>74652</v>
      </c>
      <c r="U7">
        <v>74711</v>
      </c>
      <c r="V7">
        <v>74777</v>
      </c>
      <c r="W7">
        <v>74844</v>
      </c>
      <c r="X7">
        <v>74913</v>
      </c>
      <c r="Y7">
        <v>74965</v>
      </c>
      <c r="Z7">
        <v>75024</v>
      </c>
      <c r="AA7">
        <v>75102</v>
      </c>
      <c r="AB7">
        <v>75165</v>
      </c>
      <c r="AC7">
        <v>75213</v>
      </c>
      <c r="AD7">
        <v>75275</v>
      </c>
      <c r="AE7">
        <v>75315</v>
      </c>
      <c r="AF7">
        <v>75381</v>
      </c>
      <c r="AG7">
        <v>75437</v>
      </c>
      <c r="AI7" s="16">
        <f>MAX(C7:AG7)-B7</f>
        <v>1628</v>
      </c>
      <c r="AJ7" s="7"/>
    </row>
    <row r="8" spans="1:40" x14ac:dyDescent="0.25">
      <c r="B8">
        <v>57.99</v>
      </c>
      <c r="C8">
        <v>39.54</v>
      </c>
      <c r="D8">
        <v>27.44</v>
      </c>
      <c r="E8">
        <v>8.42</v>
      </c>
      <c r="F8">
        <v>27.22</v>
      </c>
      <c r="G8">
        <v>64.900000000000006</v>
      </c>
      <c r="H8">
        <v>75.53</v>
      </c>
      <c r="I8">
        <v>70.02</v>
      </c>
      <c r="J8">
        <v>75.98</v>
      </c>
      <c r="K8">
        <v>66.13</v>
      </c>
      <c r="L8">
        <v>0.05</v>
      </c>
      <c r="M8">
        <v>80.05</v>
      </c>
      <c r="N8">
        <v>74.989999999999995</v>
      </c>
      <c r="O8">
        <v>7.17</v>
      </c>
      <c r="P8">
        <v>41.27</v>
      </c>
      <c r="Q8">
        <v>28.13</v>
      </c>
      <c r="R8">
        <v>29.68</v>
      </c>
      <c r="S8">
        <v>46.67</v>
      </c>
      <c r="T8">
        <v>81.56</v>
      </c>
      <c r="U8">
        <v>59.02</v>
      </c>
      <c r="V8">
        <v>66.28</v>
      </c>
      <c r="W8">
        <v>66.959999999999994</v>
      </c>
      <c r="X8">
        <v>69.25</v>
      </c>
      <c r="Y8">
        <v>52.5</v>
      </c>
      <c r="Z8">
        <v>59.36</v>
      </c>
      <c r="AA8">
        <v>78.19</v>
      </c>
      <c r="AB8">
        <v>63.3</v>
      </c>
      <c r="AC8">
        <v>47.74</v>
      </c>
      <c r="AD8">
        <v>62.37</v>
      </c>
      <c r="AE8">
        <v>39.83</v>
      </c>
      <c r="AF8">
        <v>66.09</v>
      </c>
      <c r="AG8">
        <v>57.01</v>
      </c>
      <c r="AI8" s="15">
        <f>SUM(C8:AG8)</f>
        <v>1632.6499999999994</v>
      </c>
    </row>
    <row r="9" spans="1:40" x14ac:dyDescent="0.25">
      <c r="B9" s="26">
        <f t="shared" ref="B9:H9" si="1">B8/B4-1</f>
        <v>3.5535714285714226E-2</v>
      </c>
      <c r="C9" s="26">
        <f t="shared" si="1"/>
        <v>6.8648648648648614E-2</v>
      </c>
      <c r="D9" s="26">
        <f t="shared" si="1"/>
        <v>5.5384615384615365E-2</v>
      </c>
      <c r="E9" s="26">
        <f t="shared" si="1"/>
        <v>0.40333333333333332</v>
      </c>
      <c r="F9" s="26">
        <f t="shared" si="1"/>
        <v>8.879999999999999E-2</v>
      </c>
      <c r="G9" s="26">
        <f t="shared" si="1"/>
        <v>3.0158730158730274E-2</v>
      </c>
      <c r="H9" s="26">
        <f t="shared" si="1"/>
        <v>2.0675675675675631E-2</v>
      </c>
      <c r="I9" s="26">
        <f>I8/I4-1</f>
        <v>1.4782608695652177E-2</v>
      </c>
      <c r="J9" s="26">
        <f>J8/J4-1</f>
        <v>2.6756756756756817E-2</v>
      </c>
      <c r="K9" s="26">
        <f>K8/K4-1</f>
        <v>3.3281249999999929E-2</v>
      </c>
      <c r="L9" s="26"/>
      <c r="M9" s="26">
        <f t="shared" ref="M9:S9" si="2">M8/M4-1</f>
        <v>1.32911392405064E-2</v>
      </c>
      <c r="N9" s="26">
        <f t="shared" si="2"/>
        <v>2.7260273972602667E-2</v>
      </c>
      <c r="O9" s="26">
        <f t="shared" si="2"/>
        <v>0.43399999999999994</v>
      </c>
      <c r="P9" s="26">
        <f t="shared" si="2"/>
        <v>5.8205128205128354E-2</v>
      </c>
      <c r="Q9" s="26">
        <f t="shared" si="2"/>
        <v>8.1923076923076987E-2</v>
      </c>
      <c r="R9" s="26">
        <f t="shared" si="2"/>
        <v>6.0000000000000053E-2</v>
      </c>
      <c r="S9" s="26">
        <f t="shared" si="2"/>
        <v>6.0681818181818281E-2</v>
      </c>
      <c r="T9" s="26">
        <f t="shared" ref="T9:Z9" si="3">T8/T4-1</f>
        <v>1.9500000000000073E-2</v>
      </c>
      <c r="U9" s="26">
        <f t="shared" si="3"/>
        <v>3.5438596491228047E-2</v>
      </c>
      <c r="V9" s="26">
        <f t="shared" si="3"/>
        <v>1.9692307692307676E-2</v>
      </c>
      <c r="W9" s="26">
        <f t="shared" si="3"/>
        <v>3.0153846153845976E-2</v>
      </c>
      <c r="X9" s="26">
        <f t="shared" si="3"/>
        <v>1.8382352941176405E-2</v>
      </c>
      <c r="Y9" s="26">
        <f t="shared" si="3"/>
        <v>2.9411764705882248E-2</v>
      </c>
      <c r="Z9" s="26">
        <f t="shared" si="3"/>
        <v>4.1403508771929776E-2</v>
      </c>
      <c r="AA9" s="26">
        <f t="shared" ref="AA9:AG9" si="4">AA8/AA4-1</f>
        <v>1.5454545454545388E-2</v>
      </c>
      <c r="AB9" s="26">
        <f t="shared" si="4"/>
        <v>2.0967741935483897E-2</v>
      </c>
      <c r="AC9" s="26">
        <f t="shared" si="4"/>
        <v>3.7826086956521676E-2</v>
      </c>
      <c r="AD9" s="26">
        <f t="shared" si="4"/>
        <v>3.9499999999999869E-2</v>
      </c>
      <c r="AE9" s="26">
        <f t="shared" si="4"/>
        <v>4.8157894736841955E-2</v>
      </c>
      <c r="AF9" s="26">
        <f t="shared" si="4"/>
        <v>3.2656250000000053E-2</v>
      </c>
      <c r="AG9" s="26">
        <f t="shared" si="4"/>
        <v>3.6545454545454437E-2</v>
      </c>
      <c r="AI9" s="26">
        <f>AI8/AI4-1</f>
        <v>3.5288522511096598E-2</v>
      </c>
    </row>
  </sheetData>
  <conditionalFormatting sqref="C4:T4 AE4:AF4 V4:AC4">
    <cfRule type="cellIs" dxfId="3029" priority="7" stopIfTrue="1" operator="greaterThan">
      <formula>70</formula>
    </cfRule>
    <cfRule type="cellIs" dxfId="3028" priority="8" stopIfTrue="1" operator="between">
      <formula>60</formula>
      <formula>70</formula>
    </cfRule>
    <cfRule type="cellIs" dxfId="3027" priority="9" stopIfTrue="1" operator="between">
      <formula>45</formula>
      <formula>60</formula>
    </cfRule>
  </conditionalFormatting>
  <conditionalFormatting sqref="B4">
    <cfRule type="cellIs" dxfId="3026" priority="4" stopIfTrue="1" operator="greaterThan">
      <formula>70</formula>
    </cfRule>
    <cfRule type="cellIs" dxfId="3025" priority="5" stopIfTrue="1" operator="between">
      <formula>60</formula>
      <formula>70</formula>
    </cfRule>
    <cfRule type="cellIs" dxfId="3024" priority="6" stopIfTrue="1" operator="between">
      <formula>45</formula>
      <formula>60</formula>
    </cfRule>
  </conditionalFormatting>
  <conditionalFormatting sqref="AG4">
    <cfRule type="cellIs" dxfId="3023" priority="1" stopIfTrue="1" operator="greaterThan">
      <formula>70</formula>
    </cfRule>
    <cfRule type="cellIs" dxfId="3022" priority="2" stopIfTrue="1" operator="between">
      <formula>60</formula>
      <formula>70</formula>
    </cfRule>
    <cfRule type="cellIs" dxfId="3021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12.406000000000001</v>
      </c>
      <c r="C3" s="11">
        <v>14.077</v>
      </c>
      <c r="D3" s="11">
        <v>10.182</v>
      </c>
      <c r="E3" s="11">
        <v>11.574</v>
      </c>
      <c r="F3" s="11">
        <v>10.016</v>
      </c>
      <c r="G3" s="11">
        <v>13.614000000000001</v>
      </c>
      <c r="H3" s="11">
        <v>13.702999999999999</v>
      </c>
      <c r="I3" s="11">
        <v>13.105</v>
      </c>
      <c r="J3" s="11">
        <v>12.326000000000001</v>
      </c>
      <c r="K3" s="11">
        <v>13.973000000000001</v>
      </c>
      <c r="L3" s="11">
        <v>12.824999999999999</v>
      </c>
      <c r="M3" s="11">
        <v>9.8409999999999993</v>
      </c>
      <c r="N3" s="11">
        <v>6.5620000000000003</v>
      </c>
      <c r="O3" s="11">
        <v>4.0780000000000003</v>
      </c>
      <c r="P3" s="11">
        <v>13.068</v>
      </c>
      <c r="Q3" s="11">
        <v>12.71</v>
      </c>
      <c r="R3" s="11">
        <v>10.186</v>
      </c>
      <c r="S3" s="11">
        <v>13.564</v>
      </c>
      <c r="T3" s="11">
        <v>12.712</v>
      </c>
      <c r="U3" s="11">
        <v>9.9239999999999995</v>
      </c>
      <c r="V3" s="11">
        <v>9.4239999999999995</v>
      </c>
      <c r="W3" s="11">
        <v>11.212</v>
      </c>
      <c r="X3" s="11">
        <v>10.672000000000001</v>
      </c>
      <c r="Y3" s="11">
        <v>10.119999999999999</v>
      </c>
      <c r="Z3" s="11">
        <v>13.311</v>
      </c>
      <c r="AA3" s="11">
        <v>11.840999999999999</v>
      </c>
      <c r="AB3" s="11">
        <v>10.003</v>
      </c>
      <c r="AC3" s="11">
        <v>12.577</v>
      </c>
      <c r="AD3" s="11">
        <v>12.456</v>
      </c>
      <c r="AE3" s="11">
        <v>12.276</v>
      </c>
      <c r="AF3" s="11">
        <v>9.4160000000000004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55</v>
      </c>
      <c r="C4" s="22">
        <v>54</v>
      </c>
      <c r="D4" s="22">
        <v>77</v>
      </c>
      <c r="E4" s="22">
        <v>59</v>
      </c>
      <c r="F4" s="22">
        <v>43</v>
      </c>
      <c r="G4" s="22">
        <v>67</v>
      </c>
      <c r="H4" s="22">
        <v>55</v>
      </c>
      <c r="I4" s="22">
        <v>55</v>
      </c>
      <c r="J4" s="22">
        <v>28</v>
      </c>
      <c r="K4" s="22">
        <v>61</v>
      </c>
      <c r="L4" s="22">
        <v>50</v>
      </c>
      <c r="M4" s="22">
        <v>25</v>
      </c>
      <c r="N4" s="22">
        <v>20</v>
      </c>
      <c r="O4" s="22">
        <v>15</v>
      </c>
      <c r="P4" s="22">
        <v>77</v>
      </c>
      <c r="Q4" s="22">
        <v>73</v>
      </c>
      <c r="R4" s="22">
        <v>74</v>
      </c>
      <c r="S4" s="22">
        <v>49</v>
      </c>
      <c r="T4" s="22">
        <v>67</v>
      </c>
      <c r="U4" s="16">
        <v>76</v>
      </c>
      <c r="V4" s="22">
        <v>74</v>
      </c>
      <c r="W4" s="22">
        <v>73</v>
      </c>
      <c r="X4" s="22">
        <v>75</v>
      </c>
      <c r="Y4" s="22">
        <v>79</v>
      </c>
      <c r="Z4" s="22">
        <v>60</v>
      </c>
      <c r="AA4" s="22">
        <v>76</v>
      </c>
      <c r="AB4" s="22">
        <v>77</v>
      </c>
      <c r="AC4" s="22">
        <v>71</v>
      </c>
      <c r="AD4" s="22">
        <v>75</v>
      </c>
      <c r="AE4" s="22">
        <v>70</v>
      </c>
      <c r="AF4" s="22">
        <v>73</v>
      </c>
      <c r="AG4" s="22"/>
      <c r="AI4" s="15">
        <f>SUM(C4:AG4)</f>
        <v>1828</v>
      </c>
      <c r="AJ4" s="6">
        <f>AVERAGE(C4:AG4)</f>
        <v>60.93333333333333</v>
      </c>
      <c r="AK4" s="17"/>
    </row>
    <row r="5" spans="1:40" x14ac:dyDescent="0.25">
      <c r="A5" s="2" t="s">
        <v>12</v>
      </c>
      <c r="B5" s="16">
        <v>75614</v>
      </c>
      <c r="C5" s="16">
        <f t="shared" ref="C5:AF5" si="0">$A6+C6</f>
        <v>75668</v>
      </c>
      <c r="D5" s="16">
        <f t="shared" si="0"/>
        <v>75745</v>
      </c>
      <c r="E5" s="16">
        <f t="shared" si="0"/>
        <v>75804</v>
      </c>
      <c r="F5" s="16">
        <f t="shared" si="0"/>
        <v>75847</v>
      </c>
      <c r="G5" s="16">
        <f t="shared" si="0"/>
        <v>75914</v>
      </c>
      <c r="H5" s="16">
        <f t="shared" si="0"/>
        <v>75969</v>
      </c>
      <c r="I5" s="16">
        <f t="shared" si="0"/>
        <v>76024</v>
      </c>
      <c r="J5" s="16">
        <f t="shared" si="0"/>
        <v>76052</v>
      </c>
      <c r="K5" s="16">
        <f t="shared" si="0"/>
        <v>76113</v>
      </c>
      <c r="L5" s="16">
        <f t="shared" si="0"/>
        <v>76163</v>
      </c>
      <c r="M5" s="16">
        <f t="shared" si="0"/>
        <v>76188</v>
      </c>
      <c r="N5" s="16">
        <f t="shared" si="0"/>
        <v>76208</v>
      </c>
      <c r="O5" s="16">
        <f t="shared" si="0"/>
        <v>76223</v>
      </c>
      <c r="P5" s="16">
        <f t="shared" si="0"/>
        <v>76300</v>
      </c>
      <c r="Q5" s="16">
        <f t="shared" si="0"/>
        <v>76373</v>
      </c>
      <c r="R5" s="16">
        <f t="shared" si="0"/>
        <v>76447</v>
      </c>
      <c r="S5" s="16">
        <f t="shared" si="0"/>
        <v>76496</v>
      </c>
      <c r="T5" s="16">
        <f t="shared" si="0"/>
        <v>76563</v>
      </c>
      <c r="U5" s="16">
        <f t="shared" si="0"/>
        <v>76639</v>
      </c>
      <c r="V5" s="16">
        <f t="shared" si="0"/>
        <v>76713</v>
      </c>
      <c r="W5" s="16">
        <f t="shared" si="0"/>
        <v>76786</v>
      </c>
      <c r="X5" s="16">
        <f t="shared" si="0"/>
        <v>76861</v>
      </c>
      <c r="Y5" s="16">
        <f t="shared" si="0"/>
        <v>76840</v>
      </c>
      <c r="Z5" s="16">
        <f t="shared" si="0"/>
        <v>77000</v>
      </c>
      <c r="AA5" s="16">
        <f t="shared" si="0"/>
        <v>77076</v>
      </c>
      <c r="AB5" s="16">
        <f t="shared" si="0"/>
        <v>77153</v>
      </c>
      <c r="AC5" s="16">
        <f t="shared" si="0"/>
        <v>77224</v>
      </c>
      <c r="AD5" s="16">
        <f t="shared" si="0"/>
        <v>77299</v>
      </c>
      <c r="AE5" s="16">
        <f t="shared" si="0"/>
        <v>77369</v>
      </c>
      <c r="AF5" s="16">
        <f t="shared" si="0"/>
        <v>77442</v>
      </c>
      <c r="AG5" s="16"/>
      <c r="AI5" s="16">
        <f>MAX(C5:AG5)-B5</f>
        <v>1828</v>
      </c>
    </row>
    <row r="6" spans="1:40" s="15" customFormat="1" x14ac:dyDescent="0.25">
      <c r="A6" s="2">
        <v>46549</v>
      </c>
      <c r="B6">
        <v>29065</v>
      </c>
      <c r="C6">
        <v>29119</v>
      </c>
      <c r="D6">
        <v>29196</v>
      </c>
      <c r="E6">
        <v>29255</v>
      </c>
      <c r="F6">
        <v>29298</v>
      </c>
      <c r="G6">
        <v>29365</v>
      </c>
      <c r="H6">
        <v>29420</v>
      </c>
      <c r="I6">
        <v>29475</v>
      </c>
      <c r="J6">
        <v>29503</v>
      </c>
      <c r="K6">
        <v>29564</v>
      </c>
      <c r="L6">
        <v>29614</v>
      </c>
      <c r="M6">
        <v>29639</v>
      </c>
      <c r="N6">
        <v>29659</v>
      </c>
      <c r="O6">
        <v>29674</v>
      </c>
      <c r="P6">
        <v>29751</v>
      </c>
      <c r="Q6">
        <v>29824</v>
      </c>
      <c r="R6">
        <v>29898</v>
      </c>
      <c r="S6">
        <v>29947</v>
      </c>
      <c r="T6">
        <v>30014</v>
      </c>
      <c r="U6">
        <v>30090</v>
      </c>
      <c r="V6">
        <v>30164</v>
      </c>
      <c r="W6">
        <v>30237</v>
      </c>
      <c r="X6">
        <v>30312</v>
      </c>
      <c r="Y6">
        <v>30291</v>
      </c>
      <c r="Z6">
        <v>30451</v>
      </c>
      <c r="AA6">
        <v>30527</v>
      </c>
      <c r="AB6">
        <v>30604</v>
      </c>
      <c r="AC6">
        <v>30675</v>
      </c>
      <c r="AD6">
        <v>30750</v>
      </c>
      <c r="AE6">
        <v>30820</v>
      </c>
      <c r="AF6">
        <v>30893</v>
      </c>
      <c r="AG6"/>
    </row>
    <row r="7" spans="1:40" x14ac:dyDescent="0.25">
      <c r="A7" s="2" t="s">
        <v>61</v>
      </c>
      <c r="B7">
        <v>75437</v>
      </c>
      <c r="C7">
        <v>75493</v>
      </c>
      <c r="D7">
        <v>75571</v>
      </c>
      <c r="E7">
        <v>75632</v>
      </c>
      <c r="F7">
        <v>75677</v>
      </c>
      <c r="G7">
        <v>75745</v>
      </c>
      <c r="H7">
        <v>75801</v>
      </c>
      <c r="I7">
        <v>75858</v>
      </c>
      <c r="J7">
        <v>75888</v>
      </c>
      <c r="K7">
        <v>75951</v>
      </c>
      <c r="L7">
        <v>76002</v>
      </c>
      <c r="M7">
        <v>76002</v>
      </c>
      <c r="N7">
        <v>76052</v>
      </c>
      <c r="O7">
        <v>76070</v>
      </c>
      <c r="P7">
        <v>76148</v>
      </c>
      <c r="Q7">
        <v>76222</v>
      </c>
      <c r="R7">
        <v>76298</v>
      </c>
      <c r="S7">
        <v>76349</v>
      </c>
      <c r="T7">
        <v>76418</v>
      </c>
      <c r="U7">
        <v>76495</v>
      </c>
      <c r="V7">
        <v>76570</v>
      </c>
      <c r="W7">
        <v>76545</v>
      </c>
      <c r="X7">
        <v>76722</v>
      </c>
      <c r="Y7">
        <v>76802</v>
      </c>
      <c r="Z7">
        <v>76863</v>
      </c>
      <c r="AA7">
        <v>76940</v>
      </c>
      <c r="AB7">
        <v>77019</v>
      </c>
      <c r="AC7">
        <v>77091</v>
      </c>
      <c r="AD7">
        <v>77168</v>
      </c>
      <c r="AE7">
        <v>77240</v>
      </c>
      <c r="AF7">
        <v>77314</v>
      </c>
      <c r="AI7" s="16">
        <f>MAX(C7:AG7)-B7</f>
        <v>1877</v>
      </c>
      <c r="AJ7" s="7"/>
    </row>
    <row r="8" spans="1:40" x14ac:dyDescent="0.25">
      <c r="B8">
        <v>57.01</v>
      </c>
      <c r="C8">
        <v>55.98</v>
      </c>
      <c r="D8">
        <v>78.62</v>
      </c>
      <c r="E8">
        <v>60.77</v>
      </c>
      <c r="F8">
        <v>45.46</v>
      </c>
      <c r="G8">
        <v>68.430000000000007</v>
      </c>
      <c r="H8">
        <v>56.73</v>
      </c>
      <c r="I8">
        <v>56.54</v>
      </c>
      <c r="J8">
        <v>30.84</v>
      </c>
      <c r="K8">
        <v>62.55</v>
      </c>
      <c r="L8">
        <v>51.56</v>
      </c>
      <c r="M8">
        <v>28.44</v>
      </c>
      <c r="N8">
        <v>21.57</v>
      </c>
      <c r="O8">
        <v>17.64</v>
      </c>
      <c r="P8">
        <v>78.77</v>
      </c>
      <c r="Q8">
        <v>74.48</v>
      </c>
      <c r="R8">
        <v>75.92</v>
      </c>
      <c r="S8">
        <v>51.02</v>
      </c>
      <c r="T8">
        <v>69.23</v>
      </c>
      <c r="U8">
        <v>77.510000000000005</v>
      </c>
      <c r="V8">
        <v>75.41</v>
      </c>
      <c r="W8">
        <v>74.69</v>
      </c>
      <c r="X8">
        <v>77.180000000000007</v>
      </c>
      <c r="Y8">
        <v>80.150000000000006</v>
      </c>
      <c r="Z8">
        <v>61.39</v>
      </c>
      <c r="AA8">
        <v>77.63</v>
      </c>
      <c r="AB8">
        <v>78.62</v>
      </c>
      <c r="AC8">
        <v>72.84</v>
      </c>
      <c r="AD8">
        <v>77.069999999999993</v>
      </c>
      <c r="AE8">
        <v>72.06</v>
      </c>
      <c r="AF8">
        <v>73.87</v>
      </c>
      <c r="AI8" s="15">
        <f>SUM(C8:AG8)</f>
        <v>1882.9700000000003</v>
      </c>
    </row>
    <row r="9" spans="1:40" x14ac:dyDescent="0.25">
      <c r="B9" s="26">
        <v>3.6545454545454437E-2</v>
      </c>
      <c r="C9" s="26">
        <f t="shared" ref="C9:I9" si="1">C8/C4-1</f>
        <v>3.6666666666666625E-2</v>
      </c>
      <c r="D9" s="26">
        <f t="shared" si="1"/>
        <v>2.103896103896119E-2</v>
      </c>
      <c r="E9" s="26">
        <f t="shared" si="1"/>
        <v>3.0000000000000027E-2</v>
      </c>
      <c r="F9" s="26">
        <f t="shared" si="1"/>
        <v>5.7209302325581524E-2</v>
      </c>
      <c r="G9" s="26">
        <f t="shared" si="1"/>
        <v>2.13432835820897E-2</v>
      </c>
      <c r="H9" s="26">
        <f t="shared" si="1"/>
        <v>3.1454545454545402E-2</v>
      </c>
      <c r="I9" s="26">
        <f t="shared" si="1"/>
        <v>2.8000000000000025E-2</v>
      </c>
      <c r="J9" s="26">
        <f t="shared" ref="J9:P9" si="2">J8/J4-1</f>
        <v>0.10142857142857142</v>
      </c>
      <c r="K9" s="26">
        <f t="shared" si="2"/>
        <v>2.5409836065573677E-2</v>
      </c>
      <c r="L9" s="26">
        <f t="shared" si="2"/>
        <v>3.1200000000000117E-2</v>
      </c>
      <c r="M9" s="26">
        <f t="shared" si="2"/>
        <v>0.13759999999999994</v>
      </c>
      <c r="N9" s="26">
        <f t="shared" si="2"/>
        <v>7.8500000000000014E-2</v>
      </c>
      <c r="O9" s="26">
        <f t="shared" si="2"/>
        <v>0.17599999999999993</v>
      </c>
      <c r="P9" s="26">
        <f t="shared" si="2"/>
        <v>2.2987012987012889E-2</v>
      </c>
      <c r="Q9" s="26">
        <f t="shared" ref="Q9:W9" si="3">Q8/Q4-1</f>
        <v>2.0273972602739887E-2</v>
      </c>
      <c r="R9" s="26">
        <f t="shared" si="3"/>
        <v>2.5945945945945903E-2</v>
      </c>
      <c r="S9" s="26">
        <f t="shared" si="3"/>
        <v>4.1224489795918418E-2</v>
      </c>
      <c r="T9" s="26">
        <f t="shared" si="3"/>
        <v>3.3283582089552288E-2</v>
      </c>
      <c r="U9" s="26">
        <f t="shared" si="3"/>
        <v>1.9868421052631646E-2</v>
      </c>
      <c r="V9" s="26">
        <f t="shared" si="3"/>
        <v>1.9054054054054026E-2</v>
      </c>
      <c r="W9" s="26">
        <f t="shared" si="3"/>
        <v>2.3150684931506849E-2</v>
      </c>
      <c r="X9" s="26">
        <f t="shared" ref="X9:AD9" si="4">X8/X4-1</f>
        <v>2.9066666666666796E-2</v>
      </c>
      <c r="Y9" s="26">
        <f t="shared" si="4"/>
        <v>1.4556962025316533E-2</v>
      </c>
      <c r="Z9" s="26">
        <f t="shared" si="4"/>
        <v>2.316666666666678E-2</v>
      </c>
      <c r="AA9" s="26">
        <f t="shared" si="4"/>
        <v>2.1447368421052548E-2</v>
      </c>
      <c r="AB9" s="26">
        <f t="shared" si="4"/>
        <v>2.103896103896119E-2</v>
      </c>
      <c r="AC9" s="26">
        <f t="shared" si="4"/>
        <v>2.5915492957746533E-2</v>
      </c>
      <c r="AD9" s="26">
        <f t="shared" si="4"/>
        <v>2.7599999999999847E-2</v>
      </c>
      <c r="AE9" s="26">
        <f>AE8/AE4-1</f>
        <v>2.942857142857136E-2</v>
      </c>
      <c r="AF9" s="26">
        <f>AF8/AF4-1</f>
        <v>1.1917808219178205E-2</v>
      </c>
      <c r="AG9" s="26"/>
      <c r="AI9" s="26">
        <f>AI8/AI4-1</f>
        <v>3.0071115973741902E-2</v>
      </c>
    </row>
  </sheetData>
  <conditionalFormatting sqref="C4:T4 AE4:AF4 V4:AC4">
    <cfRule type="cellIs" dxfId="3020" priority="10" stopIfTrue="1" operator="greaterThan">
      <formula>70</formula>
    </cfRule>
    <cfRule type="cellIs" dxfId="3019" priority="11" stopIfTrue="1" operator="between">
      <formula>60</formula>
      <formula>70</formula>
    </cfRule>
    <cfRule type="cellIs" dxfId="3018" priority="12" stopIfTrue="1" operator="between">
      <formula>45</formula>
      <formula>60</formula>
    </cfRule>
  </conditionalFormatting>
  <conditionalFormatting sqref="B4">
    <cfRule type="cellIs" dxfId="3017" priority="7" stopIfTrue="1" operator="greaterThan">
      <formula>70</formula>
    </cfRule>
    <cfRule type="cellIs" dxfId="3016" priority="8" stopIfTrue="1" operator="between">
      <formula>60</formula>
      <formula>70</formula>
    </cfRule>
    <cfRule type="cellIs" dxfId="3015" priority="9" stopIfTrue="1" operator="between">
      <formula>45</formula>
      <formula>60</formula>
    </cfRule>
  </conditionalFormatting>
  <conditionalFormatting sqref="AG4">
    <cfRule type="cellIs" dxfId="3014" priority="4" stopIfTrue="1" operator="greaterThan">
      <formula>70</formula>
    </cfRule>
    <cfRule type="cellIs" dxfId="3013" priority="5" stopIfTrue="1" operator="between">
      <formula>60</formula>
      <formula>70</formula>
    </cfRule>
    <cfRule type="cellIs" dxfId="3012" priority="6" stopIfTrue="1" operator="between">
      <formula>45</formula>
      <formula>60</formula>
    </cfRule>
  </conditionalFormatting>
  <conditionalFormatting sqref="AD4">
    <cfRule type="cellIs" dxfId="3011" priority="1" stopIfTrue="1" operator="greaterThan">
      <formula>70</formula>
    </cfRule>
    <cfRule type="cellIs" dxfId="3010" priority="2" stopIfTrue="1" operator="between">
      <formula>60</formula>
      <formula>70</formula>
    </cfRule>
    <cfRule type="cellIs" dxfId="3009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7.5289999999999999</v>
      </c>
      <c r="C3" s="11">
        <v>10</v>
      </c>
      <c r="D3" s="11">
        <v>10</v>
      </c>
      <c r="E3" s="11">
        <v>10</v>
      </c>
      <c r="F3" s="11">
        <v>9.3249999999999993</v>
      </c>
      <c r="G3" s="11">
        <v>3.54</v>
      </c>
      <c r="H3" s="11">
        <v>8.2870000000000008</v>
      </c>
      <c r="I3" s="11">
        <v>5.218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10</v>
      </c>
      <c r="P3" s="11">
        <v>10</v>
      </c>
      <c r="Q3" s="11">
        <v>10</v>
      </c>
      <c r="R3" s="11">
        <v>10</v>
      </c>
      <c r="S3" s="11">
        <v>10</v>
      </c>
      <c r="T3" s="11">
        <v>10</v>
      </c>
      <c r="U3" s="11">
        <v>1.337</v>
      </c>
      <c r="V3" s="11">
        <v>10</v>
      </c>
      <c r="W3" s="11">
        <v>3.5779999999999998</v>
      </c>
      <c r="X3" s="11">
        <v>4.45</v>
      </c>
      <c r="Y3" s="11">
        <v>10</v>
      </c>
      <c r="Z3" s="11">
        <v>10</v>
      </c>
      <c r="AA3" s="11">
        <v>9.9619999999999997</v>
      </c>
      <c r="AB3" s="11">
        <v>10</v>
      </c>
      <c r="AC3" s="11">
        <v>3.915</v>
      </c>
      <c r="AD3" s="11">
        <v>10</v>
      </c>
      <c r="AE3" s="11">
        <v>4.0010000000000003</v>
      </c>
      <c r="AF3" s="11">
        <v>7.3070000000000004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15.9</v>
      </c>
      <c r="C4" s="22">
        <v>59.7</v>
      </c>
      <c r="D4" s="22">
        <v>55</v>
      </c>
      <c r="E4" s="22">
        <v>33.1</v>
      </c>
      <c r="F4" s="22">
        <v>37.299999999999997</v>
      </c>
      <c r="G4" s="22">
        <v>17.7</v>
      </c>
      <c r="H4" s="22">
        <v>27.7</v>
      </c>
      <c r="I4" s="22">
        <v>21.7</v>
      </c>
      <c r="J4" s="22">
        <v>23.9</v>
      </c>
      <c r="K4" s="22">
        <v>28</v>
      </c>
      <c r="L4" s="22">
        <v>48.3</v>
      </c>
      <c r="M4" s="22">
        <v>31.4</v>
      </c>
      <c r="N4" s="22">
        <v>57.1</v>
      </c>
      <c r="O4" s="22">
        <v>57.6</v>
      </c>
      <c r="P4" s="22">
        <v>79.2</v>
      </c>
      <c r="Q4" s="22">
        <v>77.2</v>
      </c>
      <c r="R4" s="22">
        <v>67.5</v>
      </c>
      <c r="S4" s="22">
        <v>75.5</v>
      </c>
      <c r="T4" s="22">
        <v>58.6</v>
      </c>
      <c r="U4" s="22">
        <v>8.6</v>
      </c>
      <c r="V4" s="22">
        <v>31.3</v>
      </c>
      <c r="W4" s="22">
        <v>19.600000000000001</v>
      </c>
      <c r="X4" s="22">
        <v>20.100000000000001</v>
      </c>
      <c r="Y4" s="22">
        <v>64.2</v>
      </c>
      <c r="Z4" s="22">
        <v>79.8</v>
      </c>
      <c r="AA4" s="22">
        <v>80.099999999999994</v>
      </c>
      <c r="AB4" s="22">
        <v>40.5</v>
      </c>
      <c r="AC4" s="22">
        <v>15.3</v>
      </c>
      <c r="AD4" s="22">
        <v>37.9</v>
      </c>
      <c r="AE4" s="22">
        <v>18.100000000000001</v>
      </c>
      <c r="AF4" s="22">
        <v>21</v>
      </c>
      <c r="AG4" s="22"/>
      <c r="AI4" s="4">
        <f>SUM(C4:AG4)</f>
        <v>1293</v>
      </c>
      <c r="AJ4" s="6">
        <f>AVERAGE(C4:AG4)</f>
        <v>43.1</v>
      </c>
      <c r="AK4" s="17"/>
    </row>
    <row r="5" spans="1:40" x14ac:dyDescent="0.25">
      <c r="A5" s="2" t="s">
        <v>12</v>
      </c>
      <c r="B5" s="16">
        <v>2523</v>
      </c>
      <c r="C5">
        <v>2582</v>
      </c>
      <c r="D5">
        <v>2637</v>
      </c>
      <c r="E5">
        <v>2671</v>
      </c>
      <c r="F5" s="16">
        <v>2708</v>
      </c>
      <c r="G5" s="16">
        <v>2726</v>
      </c>
      <c r="H5" s="16">
        <v>2753</v>
      </c>
      <c r="I5" s="16">
        <v>2775</v>
      </c>
      <c r="J5" s="16">
        <v>2799</v>
      </c>
      <c r="K5" s="16">
        <v>2827</v>
      </c>
      <c r="L5" s="16">
        <v>2875</v>
      </c>
      <c r="M5" s="16">
        <v>2907</v>
      </c>
      <c r="N5" s="16">
        <v>2964</v>
      </c>
      <c r="O5" s="16">
        <v>3022</v>
      </c>
      <c r="P5" s="16">
        <v>3101</v>
      </c>
      <c r="Q5" s="16">
        <v>3178</v>
      </c>
      <c r="R5" s="16">
        <v>3246</v>
      </c>
      <c r="S5" s="16">
        <v>3321</v>
      </c>
      <c r="T5" s="16">
        <v>3380</v>
      </c>
      <c r="U5" s="16">
        <v>3388</v>
      </c>
      <c r="V5" s="16">
        <v>3420</v>
      </c>
      <c r="W5" s="16">
        <v>3439</v>
      </c>
      <c r="X5" s="16">
        <v>3460</v>
      </c>
      <c r="Y5" s="16">
        <v>3524</v>
      </c>
      <c r="Z5" s="16">
        <v>3604</v>
      </c>
      <c r="AA5" s="16">
        <v>3684</v>
      </c>
      <c r="AB5" s="16">
        <v>3724</v>
      </c>
      <c r="AC5" s="16">
        <v>3740</v>
      </c>
      <c r="AD5" s="16">
        <v>3778</v>
      </c>
      <c r="AE5" s="16">
        <v>3769</v>
      </c>
      <c r="AF5" s="16">
        <v>3817</v>
      </c>
      <c r="AG5" s="16"/>
      <c r="AI5">
        <f>MAX(C5:AG5)-B5</f>
        <v>1294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20" priority="1" stopIfTrue="1" operator="greaterThan">
      <formula>17</formula>
    </cfRule>
    <cfRule type="cellIs" dxfId="3319" priority="2" stopIfTrue="1" operator="between">
      <formula>10</formula>
      <formula>15</formula>
    </cfRule>
    <cfRule type="cellIs" dxfId="3318" priority="3" stopIfTrue="1" operator="between">
      <formula>15</formula>
      <formula>17</formula>
    </cfRule>
  </conditionalFormatting>
  <conditionalFormatting sqref="B4:AG4">
    <cfRule type="cellIs" dxfId="3317" priority="4" stopIfTrue="1" operator="greaterThan">
      <formula>50</formula>
    </cfRule>
    <cfRule type="cellIs" dxfId="3316" priority="5" stopIfTrue="1" operator="between">
      <formula>25</formula>
      <formula>35</formula>
    </cfRule>
    <cfRule type="cellIs" dxfId="3315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9.4160000000000004</v>
      </c>
      <c r="C3" s="11">
        <v>9.3030000000000008</v>
      </c>
      <c r="D3" s="11">
        <v>9.2550000000000008</v>
      </c>
      <c r="E3" s="11">
        <v>9.8680000000000003</v>
      </c>
      <c r="F3" s="11">
        <v>11.551</v>
      </c>
      <c r="G3" s="11">
        <v>12.199</v>
      </c>
      <c r="H3" s="11">
        <v>12.317</v>
      </c>
      <c r="I3" s="11">
        <v>11.05</v>
      </c>
      <c r="J3" s="11">
        <v>10.301</v>
      </c>
      <c r="K3" s="11">
        <v>9.8089999999999993</v>
      </c>
      <c r="L3" s="11">
        <v>13.071999999999999</v>
      </c>
      <c r="M3" s="11">
        <v>13.105</v>
      </c>
      <c r="N3" s="11">
        <v>10.571999999999999</v>
      </c>
      <c r="O3" s="11">
        <v>9.6980000000000004</v>
      </c>
      <c r="P3" s="11">
        <v>10.795</v>
      </c>
      <c r="Q3" s="11">
        <v>12.784000000000001</v>
      </c>
      <c r="R3" s="11">
        <v>9.6359999999999992</v>
      </c>
      <c r="S3" s="11">
        <v>12.659000000000001</v>
      </c>
      <c r="T3" s="11">
        <v>9.5809999999999995</v>
      </c>
      <c r="U3" s="11">
        <v>10.241</v>
      </c>
      <c r="V3" s="11">
        <v>11.24</v>
      </c>
      <c r="W3" s="11">
        <v>5.9829999999999997</v>
      </c>
      <c r="X3" s="11">
        <v>14.138999999999999</v>
      </c>
      <c r="Y3" s="11">
        <v>11.478999999999999</v>
      </c>
      <c r="Z3" s="11">
        <v>11.536</v>
      </c>
      <c r="AA3" s="11">
        <v>10.592000000000001</v>
      </c>
      <c r="AB3" s="11">
        <v>9.8179999999999996</v>
      </c>
      <c r="AC3" s="11">
        <v>9.9139999999999997</v>
      </c>
      <c r="AD3" s="11">
        <v>5.0590000000000002</v>
      </c>
      <c r="AE3" s="11">
        <v>9.5109999999999992</v>
      </c>
      <c r="AF3" s="11">
        <v>9.3510000000000009</v>
      </c>
      <c r="AG3" s="11">
        <v>11.263999999999999</v>
      </c>
      <c r="AH3" s="11"/>
      <c r="AI3" s="11"/>
      <c r="AM3" s="5"/>
    </row>
    <row r="4" spans="1:40" s="4" customFormat="1" x14ac:dyDescent="0.25">
      <c r="A4" s="3" t="s">
        <v>7</v>
      </c>
      <c r="B4" s="22">
        <v>73</v>
      </c>
      <c r="C4" s="22">
        <v>71</v>
      </c>
      <c r="D4" s="22">
        <v>70</v>
      </c>
      <c r="E4" s="22">
        <v>35</v>
      </c>
      <c r="F4" s="22">
        <v>69</v>
      </c>
      <c r="G4" s="22">
        <v>19</v>
      </c>
      <c r="H4" s="22">
        <v>21</v>
      </c>
      <c r="I4" s="22">
        <v>75</v>
      </c>
      <c r="J4" s="22">
        <v>76</v>
      </c>
      <c r="K4" s="22">
        <v>74</v>
      </c>
      <c r="L4" s="22">
        <v>55</v>
      </c>
      <c r="M4" s="22">
        <v>67</v>
      </c>
      <c r="N4" s="22">
        <v>71</v>
      </c>
      <c r="O4" s="22">
        <v>73</v>
      </c>
      <c r="P4" s="22">
        <v>62</v>
      </c>
      <c r="Q4" s="22">
        <v>70</v>
      </c>
      <c r="R4" s="22">
        <v>74</v>
      </c>
      <c r="S4" s="22">
        <v>62</v>
      </c>
      <c r="T4" s="22">
        <v>73</v>
      </c>
      <c r="U4" s="22">
        <v>66</v>
      </c>
      <c r="V4" s="22">
        <v>53</v>
      </c>
      <c r="W4" s="22">
        <v>22</v>
      </c>
      <c r="X4" s="22">
        <v>54</v>
      </c>
      <c r="Y4" s="22">
        <v>52</v>
      </c>
      <c r="Z4" s="22">
        <v>63</v>
      </c>
      <c r="AA4" s="22">
        <v>45</v>
      </c>
      <c r="AB4" s="22">
        <v>74</v>
      </c>
      <c r="AC4" s="22">
        <v>72</v>
      </c>
      <c r="AD4" s="22">
        <v>14</v>
      </c>
      <c r="AE4" s="22">
        <v>71</v>
      </c>
      <c r="AF4" s="22">
        <v>71</v>
      </c>
      <c r="AG4" s="22">
        <v>67</v>
      </c>
      <c r="AI4" s="15">
        <f>SUM(C4:AG4)</f>
        <v>1841</v>
      </c>
      <c r="AJ4" s="6">
        <f>AVERAGE(C4:AG4)</f>
        <v>59.387096774193552</v>
      </c>
      <c r="AK4" s="17"/>
    </row>
    <row r="5" spans="1:40" x14ac:dyDescent="0.25">
      <c r="A5" s="2" t="s">
        <v>12</v>
      </c>
      <c r="B5" s="16">
        <v>77442</v>
      </c>
      <c r="C5" s="16">
        <f t="shared" ref="C5:AG5" si="0">$A6+C6</f>
        <v>77513</v>
      </c>
      <c r="D5" s="16">
        <f t="shared" si="0"/>
        <v>77583</v>
      </c>
      <c r="E5" s="16">
        <f t="shared" si="0"/>
        <v>77618</v>
      </c>
      <c r="F5" s="16">
        <f t="shared" si="0"/>
        <v>77687</v>
      </c>
      <c r="G5" s="16">
        <f t="shared" si="0"/>
        <v>77706</v>
      </c>
      <c r="H5" s="16">
        <f t="shared" si="0"/>
        <v>77727</v>
      </c>
      <c r="I5" s="16">
        <f t="shared" si="0"/>
        <v>77802</v>
      </c>
      <c r="J5" s="16">
        <f t="shared" si="0"/>
        <v>77878</v>
      </c>
      <c r="K5" s="16">
        <f t="shared" si="0"/>
        <v>77952</v>
      </c>
      <c r="L5" s="16">
        <f t="shared" si="0"/>
        <v>78007</v>
      </c>
      <c r="M5" s="16">
        <f t="shared" si="0"/>
        <v>78074</v>
      </c>
      <c r="N5" s="16">
        <f t="shared" si="0"/>
        <v>78145</v>
      </c>
      <c r="O5" s="16">
        <f t="shared" si="0"/>
        <v>78218</v>
      </c>
      <c r="P5" s="16">
        <f t="shared" si="0"/>
        <v>78280</v>
      </c>
      <c r="Q5" s="16">
        <f t="shared" si="0"/>
        <v>78350</v>
      </c>
      <c r="R5" s="16">
        <f t="shared" si="0"/>
        <v>78424</v>
      </c>
      <c r="S5" s="16">
        <f t="shared" si="0"/>
        <v>78486</v>
      </c>
      <c r="T5" s="16">
        <f t="shared" si="0"/>
        <v>78559</v>
      </c>
      <c r="U5" s="16">
        <f t="shared" si="0"/>
        <v>78625</v>
      </c>
      <c r="V5" s="16">
        <f t="shared" si="0"/>
        <v>78678</v>
      </c>
      <c r="W5" s="16">
        <f t="shared" si="0"/>
        <v>78700</v>
      </c>
      <c r="X5" s="16">
        <f t="shared" si="0"/>
        <v>78754</v>
      </c>
      <c r="Y5" s="16">
        <f t="shared" si="0"/>
        <v>78806</v>
      </c>
      <c r="Z5" s="16">
        <f t="shared" si="0"/>
        <v>78869</v>
      </c>
      <c r="AA5" s="16">
        <f t="shared" si="0"/>
        <v>78914</v>
      </c>
      <c r="AB5" s="16">
        <f t="shared" si="0"/>
        <v>78988</v>
      </c>
      <c r="AC5" s="16">
        <f t="shared" si="0"/>
        <v>79060</v>
      </c>
      <c r="AD5" s="16">
        <f t="shared" si="0"/>
        <v>79074</v>
      </c>
      <c r="AE5" s="16">
        <f t="shared" si="0"/>
        <v>79145</v>
      </c>
      <c r="AF5" s="16">
        <f t="shared" si="0"/>
        <v>79216</v>
      </c>
      <c r="AG5" s="16">
        <f t="shared" si="0"/>
        <v>79283</v>
      </c>
      <c r="AI5" s="16">
        <f>MAX(C5:AG5)-B5</f>
        <v>1841</v>
      </c>
    </row>
    <row r="6" spans="1:40" s="15" customFormat="1" x14ac:dyDescent="0.25">
      <c r="A6" s="2">
        <v>46549</v>
      </c>
      <c r="B6">
        <v>30893</v>
      </c>
      <c r="C6">
        <v>30964</v>
      </c>
      <c r="D6">
        <v>31034</v>
      </c>
      <c r="E6">
        <v>31069</v>
      </c>
      <c r="F6">
        <v>31138</v>
      </c>
      <c r="G6">
        <v>31157</v>
      </c>
      <c r="H6">
        <v>31178</v>
      </c>
      <c r="I6">
        <v>31253</v>
      </c>
      <c r="J6">
        <v>31329</v>
      </c>
      <c r="K6">
        <v>31403</v>
      </c>
      <c r="L6">
        <v>31458</v>
      </c>
      <c r="M6">
        <v>31525</v>
      </c>
      <c r="N6">
        <v>31596</v>
      </c>
      <c r="O6">
        <v>31669</v>
      </c>
      <c r="P6">
        <v>31731</v>
      </c>
      <c r="Q6">
        <v>31801</v>
      </c>
      <c r="R6">
        <v>31875</v>
      </c>
      <c r="S6">
        <v>31937</v>
      </c>
      <c r="T6">
        <v>32010</v>
      </c>
      <c r="U6">
        <v>32076</v>
      </c>
      <c r="V6">
        <v>32129</v>
      </c>
      <c r="W6">
        <v>32151</v>
      </c>
      <c r="X6">
        <v>32205</v>
      </c>
      <c r="Y6">
        <v>32257</v>
      </c>
      <c r="Z6">
        <v>32320</v>
      </c>
      <c r="AA6">
        <v>32365</v>
      </c>
      <c r="AB6">
        <v>32439</v>
      </c>
      <c r="AC6">
        <v>32511</v>
      </c>
      <c r="AD6">
        <v>32525</v>
      </c>
      <c r="AE6">
        <v>32596</v>
      </c>
      <c r="AF6">
        <v>32667</v>
      </c>
      <c r="AG6">
        <v>32734</v>
      </c>
    </row>
    <row r="7" spans="1:40" x14ac:dyDescent="0.25">
      <c r="A7" s="2" t="s">
        <v>61</v>
      </c>
      <c r="B7">
        <v>77314</v>
      </c>
      <c r="C7">
        <v>77387</v>
      </c>
      <c r="D7">
        <v>77457</v>
      </c>
      <c r="E7">
        <v>77495</v>
      </c>
      <c r="F7">
        <v>77565</v>
      </c>
      <c r="G7">
        <v>77586</v>
      </c>
      <c r="H7">
        <v>77610</v>
      </c>
      <c r="I7">
        <v>77687</v>
      </c>
      <c r="J7">
        <v>77763</v>
      </c>
      <c r="K7">
        <v>77840</v>
      </c>
      <c r="L7">
        <v>77896</v>
      </c>
      <c r="M7">
        <v>77965</v>
      </c>
      <c r="N7">
        <v>78038</v>
      </c>
      <c r="O7">
        <v>78112</v>
      </c>
      <c r="P7">
        <v>78176</v>
      </c>
      <c r="Q7">
        <v>78247</v>
      </c>
      <c r="Y7">
        <v>78717</v>
      </c>
      <c r="Z7">
        <v>78781</v>
      </c>
      <c r="AA7">
        <v>78829</v>
      </c>
      <c r="AB7">
        <v>78904</v>
      </c>
      <c r="AC7">
        <v>78904</v>
      </c>
      <c r="AD7">
        <v>78994</v>
      </c>
      <c r="AE7">
        <v>79067</v>
      </c>
      <c r="AF7">
        <v>79140</v>
      </c>
      <c r="AG7">
        <v>79208</v>
      </c>
      <c r="AI7" s="16">
        <f>MAX(C7:AG7)-B7</f>
        <v>1894</v>
      </c>
      <c r="AJ7" s="7"/>
    </row>
    <row r="8" spans="1:40" x14ac:dyDescent="0.25">
      <c r="B8">
        <v>73.87</v>
      </c>
      <c r="C8">
        <v>73.14</v>
      </c>
      <c r="D8">
        <v>71.23</v>
      </c>
      <c r="E8">
        <v>37.56</v>
      </c>
      <c r="F8">
        <v>70.650000000000006</v>
      </c>
      <c r="G8">
        <v>21.23</v>
      </c>
      <c r="H8">
        <v>24.31</v>
      </c>
      <c r="I8">
        <v>76.52</v>
      </c>
      <c r="J8">
        <v>76.95</v>
      </c>
      <c r="K8">
        <v>76.58</v>
      </c>
      <c r="L8">
        <v>56.2</v>
      </c>
      <c r="M8">
        <v>69.47</v>
      </c>
      <c r="N8">
        <v>73.010000000000005</v>
      </c>
      <c r="O8">
        <v>74.48</v>
      </c>
      <c r="P8">
        <v>63.81</v>
      </c>
      <c r="Q8">
        <v>70.92</v>
      </c>
      <c r="R8">
        <v>75.5</v>
      </c>
      <c r="S8">
        <v>63</v>
      </c>
      <c r="T8">
        <v>75</v>
      </c>
      <c r="U8">
        <v>67</v>
      </c>
      <c r="V8">
        <v>54</v>
      </c>
      <c r="W8">
        <v>24</v>
      </c>
      <c r="X8">
        <v>55</v>
      </c>
      <c r="Y8">
        <v>53</v>
      </c>
      <c r="Z8">
        <v>64.86</v>
      </c>
      <c r="AA8">
        <v>47.55</v>
      </c>
      <c r="AB8">
        <v>74.84</v>
      </c>
      <c r="AC8">
        <v>74.28</v>
      </c>
      <c r="AD8">
        <v>15.71</v>
      </c>
      <c r="AE8">
        <v>73.489999999999995</v>
      </c>
      <c r="AF8">
        <v>72.430000000000007</v>
      </c>
      <c r="AG8">
        <v>68.98</v>
      </c>
      <c r="AI8" s="15">
        <f>SUM(C8:AG8)</f>
        <v>1894.6999999999998</v>
      </c>
    </row>
    <row r="9" spans="1:40" x14ac:dyDescent="0.25">
      <c r="B9" s="26">
        <v>1.1917808219178205E-2</v>
      </c>
      <c r="C9" s="26">
        <f t="shared" ref="C9:I9" si="1">C8/C4-1</f>
        <v>3.0140845070422584E-2</v>
      </c>
      <c r="D9" s="26">
        <f t="shared" si="1"/>
        <v>1.7571428571428571E-2</v>
      </c>
      <c r="E9" s="26">
        <f t="shared" si="1"/>
        <v>7.3142857142857176E-2</v>
      </c>
      <c r="F9" s="26">
        <f t="shared" si="1"/>
        <v>2.3913043478260843E-2</v>
      </c>
      <c r="G9" s="26">
        <f t="shared" si="1"/>
        <v>0.11736842105263157</v>
      </c>
      <c r="H9" s="26">
        <f t="shared" si="1"/>
        <v>0.15761904761904755</v>
      </c>
      <c r="I9" s="26">
        <f t="shared" si="1"/>
        <v>2.0266666666666655E-2</v>
      </c>
      <c r="J9" s="26">
        <f t="shared" ref="J9:P9" si="2">J8/J4-1</f>
        <v>1.2499999999999956E-2</v>
      </c>
      <c r="K9" s="26">
        <f t="shared" si="2"/>
        <v>3.4864864864864842E-2</v>
      </c>
      <c r="L9" s="26">
        <f t="shared" si="2"/>
        <v>2.1818181818181959E-2</v>
      </c>
      <c r="M9" s="26">
        <f t="shared" si="2"/>
        <v>3.6865671641790998E-2</v>
      </c>
      <c r="N9" s="26">
        <f t="shared" si="2"/>
        <v>2.8309859154929562E-2</v>
      </c>
      <c r="O9" s="26">
        <f t="shared" si="2"/>
        <v>2.0273972602739887E-2</v>
      </c>
      <c r="P9" s="26">
        <f t="shared" si="2"/>
        <v>2.9193548387096868E-2</v>
      </c>
      <c r="Q9" s="26">
        <f t="shared" ref="Q9:W9" si="3">Q8/Q4-1</f>
        <v>1.3142857142857123E-2</v>
      </c>
      <c r="R9" s="26">
        <f t="shared" si="3"/>
        <v>2.0270270270270174E-2</v>
      </c>
      <c r="S9" s="26">
        <f t="shared" si="3"/>
        <v>1.6129032258064502E-2</v>
      </c>
      <c r="T9" s="26">
        <f t="shared" si="3"/>
        <v>2.7397260273972712E-2</v>
      </c>
      <c r="U9" s="26">
        <f t="shared" si="3"/>
        <v>1.5151515151515138E-2</v>
      </c>
      <c r="V9" s="26">
        <f t="shared" si="3"/>
        <v>1.8867924528301883E-2</v>
      </c>
      <c r="W9" s="26">
        <f t="shared" si="3"/>
        <v>9.0909090909090828E-2</v>
      </c>
      <c r="X9" s="26">
        <f t="shared" ref="X9:AD9" si="4">X8/X4-1</f>
        <v>1.8518518518518601E-2</v>
      </c>
      <c r="Y9" s="26">
        <f t="shared" si="4"/>
        <v>1.9230769230769162E-2</v>
      </c>
      <c r="Z9" s="26">
        <f t="shared" si="4"/>
        <v>2.9523809523809508E-2</v>
      </c>
      <c r="AA9" s="26">
        <f t="shared" si="4"/>
        <v>5.6666666666666643E-2</v>
      </c>
      <c r="AB9" s="26">
        <f t="shared" si="4"/>
        <v>1.1351351351351457E-2</v>
      </c>
      <c r="AC9" s="26">
        <f t="shared" si="4"/>
        <v>3.1666666666666732E-2</v>
      </c>
      <c r="AD9" s="26">
        <f t="shared" si="4"/>
        <v>0.12214285714285711</v>
      </c>
      <c r="AE9" s="26">
        <f>AE8/AE4-1</f>
        <v>3.5070422535211199E-2</v>
      </c>
      <c r="AF9" s="26">
        <f>AF8/AF4-1</f>
        <v>2.0140845070422575E-2</v>
      </c>
      <c r="AG9" s="26">
        <f>AG8/AG4-1</f>
        <v>2.9552238805970132E-2</v>
      </c>
      <c r="AI9" s="26">
        <f>AI8/AI4-1</f>
        <v>2.9168929929386023E-2</v>
      </c>
    </row>
  </sheetData>
  <conditionalFormatting sqref="C4 AE4 V4:AC4 E4:F4 H4:T4">
    <cfRule type="cellIs" dxfId="3008" priority="22" stopIfTrue="1" operator="greaterThan">
      <formula>70</formula>
    </cfRule>
    <cfRule type="cellIs" dxfId="3007" priority="23" stopIfTrue="1" operator="between">
      <formula>60</formula>
      <formula>70</formula>
    </cfRule>
    <cfRule type="cellIs" dxfId="3006" priority="24" stopIfTrue="1" operator="between">
      <formula>45</formula>
      <formula>60</formula>
    </cfRule>
  </conditionalFormatting>
  <conditionalFormatting sqref="B4">
    <cfRule type="cellIs" dxfId="3005" priority="19" stopIfTrue="1" operator="greaterThan">
      <formula>70</formula>
    </cfRule>
    <cfRule type="cellIs" dxfId="3004" priority="20" stopIfTrue="1" operator="between">
      <formula>60</formula>
      <formula>70</formula>
    </cfRule>
    <cfRule type="cellIs" dxfId="3003" priority="21" stopIfTrue="1" operator="between">
      <formula>45</formula>
      <formula>60</formula>
    </cfRule>
  </conditionalFormatting>
  <conditionalFormatting sqref="AG4">
    <cfRule type="cellIs" dxfId="3002" priority="16" stopIfTrue="1" operator="greaterThan">
      <formula>70</formula>
    </cfRule>
    <cfRule type="cellIs" dxfId="3001" priority="17" stopIfTrue="1" operator="between">
      <formula>60</formula>
      <formula>70</formula>
    </cfRule>
    <cfRule type="cellIs" dxfId="3000" priority="18" stopIfTrue="1" operator="between">
      <formula>45</formula>
      <formula>60</formula>
    </cfRule>
  </conditionalFormatting>
  <conditionalFormatting sqref="AD4">
    <cfRule type="cellIs" dxfId="2999" priority="13" stopIfTrue="1" operator="greaterThan">
      <formula>70</formula>
    </cfRule>
    <cfRule type="cellIs" dxfId="2998" priority="14" stopIfTrue="1" operator="between">
      <formula>60</formula>
      <formula>70</formula>
    </cfRule>
    <cfRule type="cellIs" dxfId="2997" priority="15" stopIfTrue="1" operator="between">
      <formula>45</formula>
      <formula>60</formula>
    </cfRule>
  </conditionalFormatting>
  <conditionalFormatting sqref="D4">
    <cfRule type="cellIs" dxfId="2996" priority="10" stopIfTrue="1" operator="greaterThan">
      <formula>70</formula>
    </cfRule>
    <cfRule type="cellIs" dxfId="2995" priority="11" stopIfTrue="1" operator="between">
      <formula>60</formula>
      <formula>70</formula>
    </cfRule>
    <cfRule type="cellIs" dxfId="2994" priority="12" stopIfTrue="1" operator="between">
      <formula>45</formula>
      <formula>60</formula>
    </cfRule>
  </conditionalFormatting>
  <conditionalFormatting sqref="G4">
    <cfRule type="cellIs" dxfId="2993" priority="7" stopIfTrue="1" operator="greaterThan">
      <formula>70</formula>
    </cfRule>
    <cfRule type="cellIs" dxfId="2992" priority="8" stopIfTrue="1" operator="between">
      <formula>60</formula>
      <formula>70</formula>
    </cfRule>
    <cfRule type="cellIs" dxfId="2991" priority="9" stopIfTrue="1" operator="between">
      <formula>45</formula>
      <formula>60</formula>
    </cfRule>
  </conditionalFormatting>
  <conditionalFormatting sqref="U4">
    <cfRule type="cellIs" dxfId="2990" priority="4" stopIfTrue="1" operator="greaterThan">
      <formula>70</formula>
    </cfRule>
    <cfRule type="cellIs" dxfId="2989" priority="5" stopIfTrue="1" operator="between">
      <formula>60</formula>
      <formula>70</formula>
    </cfRule>
    <cfRule type="cellIs" dxfId="2988" priority="6" stopIfTrue="1" operator="between">
      <formula>45</formula>
      <formula>60</formula>
    </cfRule>
  </conditionalFormatting>
  <conditionalFormatting sqref="AF4">
    <cfRule type="cellIs" dxfId="2987" priority="1" stopIfTrue="1" operator="greaterThan">
      <formula>70</formula>
    </cfRule>
    <cfRule type="cellIs" dxfId="2986" priority="2" stopIfTrue="1" operator="between">
      <formula>60</formula>
      <formula>70</formula>
    </cfRule>
    <cfRule type="cellIs" dxfId="2985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11.263999999999999</v>
      </c>
      <c r="C3" s="11">
        <v>9.8059999999999992</v>
      </c>
      <c r="D3" s="11">
        <v>10.737</v>
      </c>
      <c r="E3" s="11">
        <v>9.2100000000000009</v>
      </c>
      <c r="F3" s="11">
        <v>9.9</v>
      </c>
      <c r="G3" s="11">
        <v>9.5340000000000007</v>
      </c>
      <c r="H3" s="11">
        <v>9.0809999999999995</v>
      </c>
      <c r="I3" s="11">
        <v>11.449</v>
      </c>
      <c r="J3" s="11">
        <v>12.236000000000001</v>
      </c>
      <c r="K3" s="11">
        <v>12.175000000000001</v>
      </c>
      <c r="L3" s="11">
        <v>13.693</v>
      </c>
      <c r="M3" s="11">
        <v>11.148999999999999</v>
      </c>
      <c r="N3" s="11">
        <v>9.68</v>
      </c>
      <c r="O3" s="11">
        <v>10.776</v>
      </c>
      <c r="P3" s="11">
        <v>14.478</v>
      </c>
      <c r="Q3" s="11">
        <v>10.561</v>
      </c>
      <c r="R3" s="11">
        <v>9.6319999999999997</v>
      </c>
      <c r="S3" s="11">
        <v>10.167</v>
      </c>
      <c r="T3" s="11">
        <v>11.292999999999999</v>
      </c>
      <c r="U3" s="11">
        <v>10.172000000000001</v>
      </c>
      <c r="V3" s="11">
        <v>9.2840000000000007</v>
      </c>
      <c r="W3" s="11">
        <v>9.2710000000000008</v>
      </c>
      <c r="X3" s="11">
        <v>9.1549999999999994</v>
      </c>
      <c r="Y3" s="11">
        <v>12.106</v>
      </c>
      <c r="Z3" s="11">
        <v>11.169</v>
      </c>
      <c r="AA3" s="11">
        <v>1.85</v>
      </c>
      <c r="AB3" s="11">
        <v>13.032999999999999</v>
      </c>
      <c r="AC3" s="11">
        <v>13.065</v>
      </c>
      <c r="AD3" s="11">
        <v>9.4209999999999994</v>
      </c>
      <c r="AE3" s="11">
        <v>11.577999999999999</v>
      </c>
      <c r="AF3" s="11">
        <v>5.875</v>
      </c>
      <c r="AG3" s="11">
        <v>3.9049999999999998</v>
      </c>
      <c r="AH3" s="11"/>
      <c r="AI3" s="11"/>
      <c r="AM3" s="5"/>
    </row>
    <row r="4" spans="1:40" s="4" customFormat="1" x14ac:dyDescent="0.25">
      <c r="A4" s="3" t="s">
        <v>7</v>
      </c>
      <c r="B4" s="22">
        <v>67</v>
      </c>
      <c r="C4" s="22">
        <v>45</v>
      </c>
      <c r="D4" s="22">
        <v>66</v>
      </c>
      <c r="E4" s="22">
        <v>69</v>
      </c>
      <c r="F4" s="22">
        <v>61</v>
      </c>
      <c r="G4" s="22">
        <v>70</v>
      </c>
      <c r="H4" s="22">
        <v>57</v>
      </c>
      <c r="I4" s="22">
        <v>55</v>
      </c>
      <c r="J4" s="22">
        <v>37</v>
      </c>
      <c r="K4" s="22">
        <v>43</v>
      </c>
      <c r="L4" s="22">
        <v>50</v>
      </c>
      <c r="M4" s="22">
        <v>68</v>
      </c>
      <c r="N4" s="22">
        <v>73</v>
      </c>
      <c r="O4" s="22">
        <v>34</v>
      </c>
      <c r="P4" s="22">
        <v>33</v>
      </c>
      <c r="Q4" s="22">
        <v>72</v>
      </c>
      <c r="R4" s="22">
        <v>71</v>
      </c>
      <c r="S4" s="22">
        <v>42</v>
      </c>
      <c r="T4" s="22">
        <v>54</v>
      </c>
      <c r="U4" s="22">
        <v>68</v>
      </c>
      <c r="V4" s="22">
        <v>69</v>
      </c>
      <c r="W4" s="22">
        <v>69</v>
      </c>
      <c r="X4" s="22">
        <v>62</v>
      </c>
      <c r="Y4" s="22">
        <v>57</v>
      </c>
      <c r="Z4" s="22">
        <v>37</v>
      </c>
      <c r="AA4" s="22">
        <v>6</v>
      </c>
      <c r="AB4" s="22">
        <v>66</v>
      </c>
      <c r="AC4" s="22">
        <v>68</v>
      </c>
      <c r="AD4" s="22">
        <v>67</v>
      </c>
      <c r="AE4" s="22">
        <v>45</v>
      </c>
      <c r="AF4" s="22">
        <v>8</v>
      </c>
      <c r="AG4" s="22">
        <v>9</v>
      </c>
      <c r="AI4" s="15">
        <f>SUM(C4:AG4)</f>
        <v>1631</v>
      </c>
      <c r="AJ4" s="6">
        <f>AVERAGE(C4:AG4)</f>
        <v>52.612903225806448</v>
      </c>
      <c r="AK4" s="17"/>
    </row>
    <row r="5" spans="1:40" x14ac:dyDescent="0.25">
      <c r="A5" s="2" t="s">
        <v>12</v>
      </c>
      <c r="B5" s="16">
        <v>79283</v>
      </c>
      <c r="C5" s="16">
        <f t="shared" ref="C5:AG5" si="0">$A6+C6</f>
        <v>79328</v>
      </c>
      <c r="D5" s="16">
        <f t="shared" si="0"/>
        <v>79394</v>
      </c>
      <c r="E5" s="16">
        <f t="shared" si="0"/>
        <v>79463</v>
      </c>
      <c r="F5" s="16">
        <f t="shared" si="0"/>
        <v>79524</v>
      </c>
      <c r="G5" s="16">
        <f t="shared" si="0"/>
        <v>79594</v>
      </c>
      <c r="H5" s="16">
        <f t="shared" si="0"/>
        <v>79651</v>
      </c>
      <c r="I5" s="16">
        <f t="shared" si="0"/>
        <v>79706</v>
      </c>
      <c r="J5" s="16">
        <f t="shared" si="0"/>
        <v>79743</v>
      </c>
      <c r="K5" s="16">
        <f t="shared" si="0"/>
        <v>79786</v>
      </c>
      <c r="L5" s="16">
        <f t="shared" si="0"/>
        <v>79836</v>
      </c>
      <c r="M5" s="16">
        <f t="shared" si="0"/>
        <v>79904</v>
      </c>
      <c r="N5" s="16">
        <f t="shared" si="0"/>
        <v>79977</v>
      </c>
      <c r="O5" s="16">
        <f t="shared" si="0"/>
        <v>80011</v>
      </c>
      <c r="P5" s="16">
        <f t="shared" si="0"/>
        <v>80044</v>
      </c>
      <c r="Q5" s="16">
        <f t="shared" si="0"/>
        <v>80116</v>
      </c>
      <c r="R5" s="16">
        <f t="shared" si="0"/>
        <v>80187</v>
      </c>
      <c r="S5" s="16">
        <f t="shared" si="0"/>
        <v>80229</v>
      </c>
      <c r="T5" s="16">
        <f t="shared" si="0"/>
        <v>80283</v>
      </c>
      <c r="U5" s="16">
        <f t="shared" si="0"/>
        <v>80351</v>
      </c>
      <c r="V5" s="16">
        <f t="shared" si="0"/>
        <v>80420</v>
      </c>
      <c r="W5" s="16">
        <f t="shared" si="0"/>
        <v>69489</v>
      </c>
      <c r="X5" s="16">
        <f t="shared" si="0"/>
        <v>80551</v>
      </c>
      <c r="Y5" s="16">
        <f t="shared" si="0"/>
        <v>80608</v>
      </c>
      <c r="Z5" s="16">
        <f t="shared" si="0"/>
        <v>80645</v>
      </c>
      <c r="AA5" s="16">
        <f t="shared" si="0"/>
        <v>80651</v>
      </c>
      <c r="AB5" s="16">
        <f t="shared" si="0"/>
        <v>80717</v>
      </c>
      <c r="AC5" s="16">
        <f t="shared" si="0"/>
        <v>80785</v>
      </c>
      <c r="AD5" s="16">
        <f t="shared" si="0"/>
        <v>80852</v>
      </c>
      <c r="AE5" s="16">
        <f t="shared" si="0"/>
        <v>80897</v>
      </c>
      <c r="AF5" s="16">
        <f t="shared" si="0"/>
        <v>80905</v>
      </c>
      <c r="AG5" s="16">
        <f t="shared" si="0"/>
        <v>80914</v>
      </c>
      <c r="AI5" s="16">
        <f>MAX(C5:AG5)-B5</f>
        <v>1631</v>
      </c>
    </row>
    <row r="6" spans="1:40" s="15" customFormat="1" x14ac:dyDescent="0.25">
      <c r="A6" s="2">
        <v>46549</v>
      </c>
      <c r="B6">
        <v>32734</v>
      </c>
      <c r="C6">
        <v>32779</v>
      </c>
      <c r="D6">
        <v>32845</v>
      </c>
      <c r="E6">
        <v>32914</v>
      </c>
      <c r="F6">
        <v>32975</v>
      </c>
      <c r="G6">
        <v>33045</v>
      </c>
      <c r="H6">
        <v>33102</v>
      </c>
      <c r="I6">
        <v>33157</v>
      </c>
      <c r="J6">
        <v>33194</v>
      </c>
      <c r="K6">
        <v>33237</v>
      </c>
      <c r="L6">
        <v>33287</v>
      </c>
      <c r="M6">
        <v>33355</v>
      </c>
      <c r="N6">
        <v>33428</v>
      </c>
      <c r="O6">
        <v>33462</v>
      </c>
      <c r="P6">
        <v>33495</v>
      </c>
      <c r="Q6">
        <v>33567</v>
      </c>
      <c r="R6">
        <v>33638</v>
      </c>
      <c r="S6">
        <v>33680</v>
      </c>
      <c r="T6">
        <v>33734</v>
      </c>
      <c r="U6">
        <v>33802</v>
      </c>
      <c r="V6">
        <v>33871</v>
      </c>
      <c r="W6">
        <v>22940</v>
      </c>
      <c r="X6">
        <v>34002</v>
      </c>
      <c r="Y6">
        <v>34059</v>
      </c>
      <c r="Z6">
        <v>34096</v>
      </c>
      <c r="AA6">
        <v>34102</v>
      </c>
      <c r="AB6">
        <v>34168</v>
      </c>
      <c r="AC6">
        <v>34236</v>
      </c>
      <c r="AD6">
        <v>34303</v>
      </c>
      <c r="AE6">
        <v>34348</v>
      </c>
      <c r="AF6">
        <v>34356</v>
      </c>
      <c r="AG6">
        <v>34365</v>
      </c>
    </row>
    <row r="7" spans="1:40" x14ac:dyDescent="0.25">
      <c r="A7" s="2" t="s">
        <v>61</v>
      </c>
      <c r="B7">
        <v>79208</v>
      </c>
      <c r="C7">
        <v>79255</v>
      </c>
      <c r="D7">
        <v>79322</v>
      </c>
      <c r="E7">
        <v>79393</v>
      </c>
      <c r="F7">
        <v>79456</v>
      </c>
      <c r="G7">
        <v>79527</v>
      </c>
      <c r="H7">
        <v>79586</v>
      </c>
      <c r="I7">
        <v>79643</v>
      </c>
      <c r="J7">
        <v>79682</v>
      </c>
      <c r="K7">
        <v>79726</v>
      </c>
      <c r="L7">
        <v>79778</v>
      </c>
      <c r="M7">
        <v>79848</v>
      </c>
      <c r="N7">
        <v>79922</v>
      </c>
      <c r="O7">
        <v>79958</v>
      </c>
      <c r="P7">
        <v>79993</v>
      </c>
      <c r="Q7">
        <v>80067</v>
      </c>
      <c r="R7">
        <v>80139</v>
      </c>
      <c r="S7">
        <v>80182</v>
      </c>
      <c r="T7">
        <v>80238</v>
      </c>
      <c r="U7">
        <v>80308</v>
      </c>
      <c r="V7">
        <v>80378</v>
      </c>
      <c r="W7">
        <v>80449</v>
      </c>
      <c r="X7">
        <v>80512</v>
      </c>
      <c r="Y7">
        <v>80571</v>
      </c>
      <c r="Z7">
        <v>80610</v>
      </c>
      <c r="AA7">
        <v>80618</v>
      </c>
      <c r="AB7">
        <v>80685</v>
      </c>
      <c r="AC7">
        <v>80755</v>
      </c>
      <c r="AD7">
        <v>80823</v>
      </c>
      <c r="AE7">
        <v>80870</v>
      </c>
      <c r="AF7">
        <v>80880</v>
      </c>
      <c r="AG7">
        <v>80891</v>
      </c>
      <c r="AI7" s="16">
        <f>MAX(C7:AG7)-B7</f>
        <v>1683</v>
      </c>
      <c r="AJ7" s="7"/>
    </row>
    <row r="8" spans="1:40" x14ac:dyDescent="0.25">
      <c r="B8">
        <v>68.98</v>
      </c>
      <c r="C8">
        <v>47</v>
      </c>
      <c r="D8">
        <v>66.97</v>
      </c>
      <c r="E8">
        <v>70.430000000000007</v>
      </c>
      <c r="F8">
        <v>63.61</v>
      </c>
      <c r="G8">
        <v>71.25</v>
      </c>
      <c r="H8">
        <v>59.05</v>
      </c>
      <c r="I8">
        <v>56.85</v>
      </c>
      <c r="J8">
        <v>38.57</v>
      </c>
      <c r="K8">
        <v>44.31</v>
      </c>
      <c r="L8">
        <v>52.1</v>
      </c>
      <c r="M8">
        <v>69.84</v>
      </c>
      <c r="N8">
        <v>73.819999999999993</v>
      </c>
      <c r="O8">
        <v>35.770000000000003</v>
      </c>
      <c r="P8">
        <v>35.29</v>
      </c>
      <c r="Q8">
        <v>74.06</v>
      </c>
      <c r="R8">
        <v>72.260000000000005</v>
      </c>
      <c r="S8">
        <v>43.07</v>
      </c>
      <c r="T8">
        <v>55.75</v>
      </c>
      <c r="U8">
        <v>70.209999999999994</v>
      </c>
      <c r="V8">
        <v>69.86</v>
      </c>
      <c r="W8">
        <v>71.03</v>
      </c>
      <c r="X8">
        <v>62.84</v>
      </c>
      <c r="Y8">
        <v>59.36</v>
      </c>
      <c r="Z8">
        <v>38.42</v>
      </c>
      <c r="AA8">
        <v>8.41</v>
      </c>
      <c r="AB8">
        <v>67.17</v>
      </c>
      <c r="AC8">
        <v>69.760000000000005</v>
      </c>
      <c r="AD8">
        <v>68.150000000000006</v>
      </c>
      <c r="AE8">
        <v>46.37</v>
      </c>
      <c r="AF8">
        <v>10.59</v>
      </c>
      <c r="AG8">
        <v>11.18</v>
      </c>
      <c r="AI8" s="15">
        <f>SUM(C8:AG8)</f>
        <v>1683.35</v>
      </c>
    </row>
    <row r="9" spans="1:40" x14ac:dyDescent="0.25">
      <c r="B9" s="26">
        <v>2.9552238805970132E-2</v>
      </c>
      <c r="C9" s="26">
        <f t="shared" ref="C9:I9" si="1">C8/C4-1</f>
        <v>4.4444444444444509E-2</v>
      </c>
      <c r="D9" s="26">
        <f t="shared" si="1"/>
        <v>1.4696969696969653E-2</v>
      </c>
      <c r="E9" s="26">
        <f t="shared" si="1"/>
        <v>2.0724637681159619E-2</v>
      </c>
      <c r="F9" s="26">
        <f t="shared" si="1"/>
        <v>4.2786885245901685E-2</v>
      </c>
      <c r="G9" s="26">
        <f t="shared" si="1"/>
        <v>1.7857142857142794E-2</v>
      </c>
      <c r="H9" s="26">
        <f t="shared" si="1"/>
        <v>3.5964912280701755E-2</v>
      </c>
      <c r="I9" s="26">
        <f t="shared" si="1"/>
        <v>3.3636363636363686E-2</v>
      </c>
      <c r="J9" s="26">
        <f t="shared" ref="J9:P9" si="2">J8/J4-1</f>
        <v>4.2432432432432332E-2</v>
      </c>
      <c r="K9" s="26">
        <f t="shared" si="2"/>
        <v>3.0465116279069893E-2</v>
      </c>
      <c r="L9" s="26">
        <f t="shared" si="2"/>
        <v>4.2000000000000037E-2</v>
      </c>
      <c r="M9" s="26">
        <f t="shared" si="2"/>
        <v>2.7058823529411802E-2</v>
      </c>
      <c r="N9" s="26">
        <f t="shared" si="2"/>
        <v>1.1232876712328643E-2</v>
      </c>
      <c r="O9" s="26">
        <f t="shared" si="2"/>
        <v>5.2058823529411935E-2</v>
      </c>
      <c r="P9" s="26">
        <f t="shared" si="2"/>
        <v>6.9393939393939341E-2</v>
      </c>
      <c r="Q9" s="26">
        <f>Q8/Q4-1</f>
        <v>2.8611111111111143E-2</v>
      </c>
      <c r="R9" s="26">
        <f>R8/R4-1</f>
        <v>1.7746478873239546E-2</v>
      </c>
      <c r="S9" s="26">
        <f>S8/S4-1</f>
        <v>2.547619047619043E-2</v>
      </c>
      <c r="T9" s="26">
        <f>T8/T4-1</f>
        <v>3.240740740740744E-2</v>
      </c>
      <c r="U9" s="26">
        <f>U8/U4-1</f>
        <v>3.2499999999999973E-2</v>
      </c>
      <c r="V9" s="26">
        <f t="shared" ref="V9:AG9" si="3">V8/V4-1</f>
        <v>1.2463768115942075E-2</v>
      </c>
      <c r="W9" s="26">
        <f t="shared" si="3"/>
        <v>2.942028985507239E-2</v>
      </c>
      <c r="X9" s="26">
        <f t="shared" si="3"/>
        <v>1.3548387096774306E-2</v>
      </c>
      <c r="Y9" s="26">
        <f t="shared" si="3"/>
        <v>4.1403508771929776E-2</v>
      </c>
      <c r="Z9" s="26">
        <f t="shared" si="3"/>
        <v>3.837837837837843E-2</v>
      </c>
      <c r="AA9" s="26">
        <f t="shared" si="3"/>
        <v>0.40166666666666662</v>
      </c>
      <c r="AB9" s="26">
        <f t="shared" si="3"/>
        <v>1.7727272727272814E-2</v>
      </c>
      <c r="AC9" s="26">
        <f t="shared" si="3"/>
        <v>2.5882352941176467E-2</v>
      </c>
      <c r="AD9" s="26">
        <f t="shared" si="3"/>
        <v>1.716417910447765E-2</v>
      </c>
      <c r="AE9" s="26">
        <f t="shared" si="3"/>
        <v>3.0444444444444496E-2</v>
      </c>
      <c r="AF9" s="26">
        <f t="shared" si="3"/>
        <v>0.32374999999999998</v>
      </c>
      <c r="AG9" s="26">
        <f t="shared" si="3"/>
        <v>0.24222222222222212</v>
      </c>
      <c r="AI9" s="26">
        <f>AI8/AI4-1</f>
        <v>3.2096873083997446E-2</v>
      </c>
    </row>
  </sheetData>
  <conditionalFormatting sqref="C4 AE4 V4:AC4 E4:F4 H4:T4">
    <cfRule type="cellIs" dxfId="2984" priority="22" stopIfTrue="1" operator="greaterThan">
      <formula>70</formula>
    </cfRule>
    <cfRule type="cellIs" dxfId="2983" priority="23" stopIfTrue="1" operator="between">
      <formula>60</formula>
      <formula>70</formula>
    </cfRule>
    <cfRule type="cellIs" dxfId="2982" priority="24" stopIfTrue="1" operator="between">
      <formula>45</formula>
      <formula>60</formula>
    </cfRule>
  </conditionalFormatting>
  <conditionalFormatting sqref="B4">
    <cfRule type="cellIs" dxfId="2981" priority="19" stopIfTrue="1" operator="greaterThan">
      <formula>70</formula>
    </cfRule>
    <cfRule type="cellIs" dxfId="2980" priority="20" stopIfTrue="1" operator="between">
      <formula>60</formula>
      <formula>70</formula>
    </cfRule>
    <cfRule type="cellIs" dxfId="2979" priority="21" stopIfTrue="1" operator="between">
      <formula>45</formula>
      <formula>60</formula>
    </cfRule>
  </conditionalFormatting>
  <conditionalFormatting sqref="AG4">
    <cfRule type="cellIs" dxfId="2978" priority="16" stopIfTrue="1" operator="greaterThan">
      <formula>70</formula>
    </cfRule>
    <cfRule type="cellIs" dxfId="2977" priority="17" stopIfTrue="1" operator="between">
      <formula>60</formula>
      <formula>70</formula>
    </cfRule>
    <cfRule type="cellIs" dxfId="2976" priority="18" stopIfTrue="1" operator="between">
      <formula>45</formula>
      <formula>60</formula>
    </cfRule>
  </conditionalFormatting>
  <conditionalFormatting sqref="AD4">
    <cfRule type="cellIs" dxfId="2975" priority="13" stopIfTrue="1" operator="greaterThan">
      <formula>70</formula>
    </cfRule>
    <cfRule type="cellIs" dxfId="2974" priority="14" stopIfTrue="1" operator="between">
      <formula>60</formula>
      <formula>70</formula>
    </cfRule>
    <cfRule type="cellIs" dxfId="2973" priority="15" stopIfTrue="1" operator="between">
      <formula>45</formula>
      <formula>60</formula>
    </cfRule>
  </conditionalFormatting>
  <conditionalFormatting sqref="D4">
    <cfRule type="cellIs" dxfId="2972" priority="10" stopIfTrue="1" operator="greaterThan">
      <formula>70</formula>
    </cfRule>
    <cfRule type="cellIs" dxfId="2971" priority="11" stopIfTrue="1" operator="between">
      <formula>60</formula>
      <formula>70</formula>
    </cfRule>
    <cfRule type="cellIs" dxfId="2970" priority="12" stopIfTrue="1" operator="between">
      <formula>45</formula>
      <formula>60</formula>
    </cfRule>
  </conditionalFormatting>
  <conditionalFormatting sqref="G4">
    <cfRule type="cellIs" dxfId="2969" priority="7" stopIfTrue="1" operator="greaterThan">
      <formula>70</formula>
    </cfRule>
    <cfRule type="cellIs" dxfId="2968" priority="8" stopIfTrue="1" operator="between">
      <formula>60</formula>
      <formula>70</formula>
    </cfRule>
    <cfRule type="cellIs" dxfId="2967" priority="9" stopIfTrue="1" operator="between">
      <formula>45</formula>
      <formula>60</formula>
    </cfRule>
  </conditionalFormatting>
  <conditionalFormatting sqref="U4">
    <cfRule type="cellIs" dxfId="2966" priority="4" stopIfTrue="1" operator="greaterThan">
      <formula>70</formula>
    </cfRule>
    <cfRule type="cellIs" dxfId="2965" priority="5" stopIfTrue="1" operator="between">
      <formula>60</formula>
      <formula>70</formula>
    </cfRule>
    <cfRule type="cellIs" dxfId="2964" priority="6" stopIfTrue="1" operator="between">
      <formula>45</formula>
      <formula>60</formula>
    </cfRule>
  </conditionalFormatting>
  <conditionalFormatting sqref="AF4">
    <cfRule type="cellIs" dxfId="2963" priority="1" stopIfTrue="1" operator="greaterThan">
      <formula>70</formula>
    </cfRule>
    <cfRule type="cellIs" dxfId="2962" priority="2" stopIfTrue="1" operator="between">
      <formula>60</formula>
      <formula>70</formula>
    </cfRule>
    <cfRule type="cellIs" dxfId="2961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3.9049999999999998</v>
      </c>
      <c r="C3" s="11">
        <v>2.8159999999999998</v>
      </c>
      <c r="D3" s="11">
        <v>13.597</v>
      </c>
      <c r="E3" s="11">
        <v>12.865</v>
      </c>
      <c r="F3" s="11">
        <v>9.6709999999999994</v>
      </c>
      <c r="G3" s="11">
        <v>9.5250000000000004</v>
      </c>
      <c r="H3" s="11">
        <v>11.170999999999999</v>
      </c>
      <c r="I3" s="11">
        <v>12.166</v>
      </c>
      <c r="J3" s="11">
        <v>10.093</v>
      </c>
      <c r="K3" s="11">
        <v>9.4719999999999995</v>
      </c>
      <c r="L3" s="11">
        <v>9.6639999999999997</v>
      </c>
      <c r="M3" s="11">
        <v>9.4130000000000003</v>
      </c>
      <c r="N3" s="11">
        <v>10.781000000000001</v>
      </c>
      <c r="O3" s="11">
        <v>11.518000000000001</v>
      </c>
      <c r="P3" s="11">
        <v>12.367000000000001</v>
      </c>
      <c r="Q3" s="11">
        <v>11.948</v>
      </c>
      <c r="R3" s="11">
        <v>9.9719999999999995</v>
      </c>
      <c r="S3" s="11">
        <v>9.2530000000000001</v>
      </c>
      <c r="T3" s="11">
        <v>9.1449999999999996</v>
      </c>
      <c r="U3" s="11">
        <v>9.0380000000000003</v>
      </c>
      <c r="V3" s="11">
        <v>9.0220000000000002</v>
      </c>
      <c r="W3" s="11">
        <v>11.853</v>
      </c>
      <c r="X3" s="11">
        <v>11.42</v>
      </c>
      <c r="Y3" s="11">
        <v>12.548999999999999</v>
      </c>
      <c r="Z3" s="11">
        <v>14.009</v>
      </c>
      <c r="AA3" s="11">
        <v>9.8870000000000005</v>
      </c>
      <c r="AB3" s="11">
        <v>9.5850000000000009</v>
      </c>
      <c r="AC3" s="11">
        <v>9.39</v>
      </c>
      <c r="AD3" s="11">
        <v>9.2059999999999995</v>
      </c>
      <c r="AE3" s="11">
        <v>6.6879999999999997</v>
      </c>
      <c r="AF3" s="11">
        <v>10.109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9</v>
      </c>
      <c r="C4" s="22">
        <v>10</v>
      </c>
      <c r="D4" s="22">
        <v>19</v>
      </c>
      <c r="E4" s="22">
        <v>29</v>
      </c>
      <c r="F4" s="22">
        <v>68</v>
      </c>
      <c r="G4" s="22">
        <v>66</v>
      </c>
      <c r="H4" s="22">
        <v>19</v>
      </c>
      <c r="I4" s="22">
        <v>41</v>
      </c>
      <c r="J4" s="22">
        <v>68</v>
      </c>
      <c r="K4" s="22">
        <v>67</v>
      </c>
      <c r="L4" s="22">
        <v>62</v>
      </c>
      <c r="M4" s="22">
        <v>67</v>
      </c>
      <c r="N4" s="22">
        <v>63</v>
      </c>
      <c r="O4" s="22">
        <v>45</v>
      </c>
      <c r="P4" s="22">
        <v>29</v>
      </c>
      <c r="Q4" s="22">
        <v>54</v>
      </c>
      <c r="R4" s="22">
        <v>48</v>
      </c>
      <c r="S4" s="22">
        <v>64</v>
      </c>
      <c r="T4" s="22">
        <v>58</v>
      </c>
      <c r="U4" s="22">
        <v>59</v>
      </c>
      <c r="V4" s="22">
        <v>62</v>
      </c>
      <c r="W4" s="22">
        <v>32</v>
      </c>
      <c r="X4" s="22">
        <v>52</v>
      </c>
      <c r="Y4" s="22">
        <v>44</v>
      </c>
      <c r="Z4" s="22">
        <v>46</v>
      </c>
      <c r="AA4" s="22">
        <v>68</v>
      </c>
      <c r="AB4" s="22">
        <v>63</v>
      </c>
      <c r="AC4" s="22">
        <v>62</v>
      </c>
      <c r="AD4" s="22">
        <v>61</v>
      </c>
      <c r="AE4" s="22">
        <v>25</v>
      </c>
      <c r="AF4" s="22">
        <v>43</v>
      </c>
      <c r="AG4" s="22"/>
      <c r="AI4" s="15">
        <f>SUM(C4:AG4)</f>
        <v>1494</v>
      </c>
      <c r="AJ4" s="6">
        <f>AVERAGE(C4:AG4)</f>
        <v>49.8</v>
      </c>
      <c r="AK4" s="17"/>
    </row>
    <row r="5" spans="1:40" x14ac:dyDescent="0.25">
      <c r="A5" s="2" t="s">
        <v>12</v>
      </c>
      <c r="B5" s="16">
        <v>80914</v>
      </c>
      <c r="C5" s="16">
        <f t="shared" ref="C5:AF5" si="0">$A6+C6</f>
        <v>80924</v>
      </c>
      <c r="D5" s="16">
        <f t="shared" si="0"/>
        <v>80943</v>
      </c>
      <c r="E5" s="16">
        <f t="shared" si="0"/>
        <v>80972</v>
      </c>
      <c r="F5" s="16">
        <f t="shared" si="0"/>
        <v>81040</v>
      </c>
      <c r="G5" s="16">
        <f t="shared" si="0"/>
        <v>81106</v>
      </c>
      <c r="H5" s="16">
        <f t="shared" si="0"/>
        <v>81125</v>
      </c>
      <c r="I5" s="16">
        <f t="shared" si="0"/>
        <v>81166</v>
      </c>
      <c r="J5" s="16">
        <f t="shared" si="0"/>
        <v>81234</v>
      </c>
      <c r="K5" s="16">
        <f t="shared" si="0"/>
        <v>81301</v>
      </c>
      <c r="L5" s="16">
        <f t="shared" si="0"/>
        <v>81363</v>
      </c>
      <c r="M5" s="16">
        <f t="shared" si="0"/>
        <v>81430</v>
      </c>
      <c r="N5" s="16">
        <f t="shared" si="0"/>
        <v>81493</v>
      </c>
      <c r="O5" s="16">
        <f t="shared" si="0"/>
        <v>81538</v>
      </c>
      <c r="P5" s="16">
        <f t="shared" si="0"/>
        <v>81567</v>
      </c>
      <c r="Q5" s="16">
        <f t="shared" si="0"/>
        <v>81621</v>
      </c>
      <c r="R5" s="16">
        <f t="shared" si="0"/>
        <v>81669</v>
      </c>
      <c r="S5" s="16">
        <f t="shared" si="0"/>
        <v>81733</v>
      </c>
      <c r="T5" s="16">
        <f t="shared" si="0"/>
        <v>81791</v>
      </c>
      <c r="U5" s="16">
        <f t="shared" si="0"/>
        <v>81850</v>
      </c>
      <c r="V5" s="16">
        <f t="shared" si="0"/>
        <v>81912</v>
      </c>
      <c r="W5" s="16">
        <f t="shared" si="0"/>
        <v>81944</v>
      </c>
      <c r="X5" s="16">
        <f t="shared" si="0"/>
        <v>81996</v>
      </c>
      <c r="Y5" s="16">
        <f t="shared" si="0"/>
        <v>82040</v>
      </c>
      <c r="Z5" s="16">
        <f t="shared" si="0"/>
        <v>82086</v>
      </c>
      <c r="AA5" s="16">
        <f t="shared" si="0"/>
        <v>82154</v>
      </c>
      <c r="AB5" s="16">
        <f t="shared" si="0"/>
        <v>82217</v>
      </c>
      <c r="AC5" s="16">
        <f t="shared" si="0"/>
        <v>82279</v>
      </c>
      <c r="AD5" s="16">
        <f t="shared" si="0"/>
        <v>82340</v>
      </c>
      <c r="AE5" s="16">
        <f t="shared" si="0"/>
        <v>82365</v>
      </c>
      <c r="AF5" s="16">
        <f t="shared" si="0"/>
        <v>82408</v>
      </c>
      <c r="AG5" s="16"/>
      <c r="AI5" s="16">
        <f>MAX(C5:AG5)-B5</f>
        <v>1494</v>
      </c>
    </row>
    <row r="6" spans="1:40" s="15" customFormat="1" x14ac:dyDescent="0.25">
      <c r="A6" s="2">
        <v>46549</v>
      </c>
      <c r="B6">
        <v>34365</v>
      </c>
      <c r="C6">
        <v>34375</v>
      </c>
      <c r="D6">
        <v>34394</v>
      </c>
      <c r="E6">
        <v>34423</v>
      </c>
      <c r="F6">
        <v>34491</v>
      </c>
      <c r="G6">
        <v>34557</v>
      </c>
      <c r="H6">
        <v>34576</v>
      </c>
      <c r="I6">
        <v>34617</v>
      </c>
      <c r="J6">
        <v>34685</v>
      </c>
      <c r="K6">
        <v>34752</v>
      </c>
      <c r="L6">
        <v>34814</v>
      </c>
      <c r="M6">
        <v>34881</v>
      </c>
      <c r="N6">
        <v>34944</v>
      </c>
      <c r="O6">
        <v>34989</v>
      </c>
      <c r="P6">
        <v>35018</v>
      </c>
      <c r="Q6">
        <v>35072</v>
      </c>
      <c r="R6">
        <v>35120</v>
      </c>
      <c r="S6">
        <v>35184</v>
      </c>
      <c r="T6">
        <v>35242</v>
      </c>
      <c r="U6">
        <v>35301</v>
      </c>
      <c r="V6">
        <v>35363</v>
      </c>
      <c r="W6">
        <v>35395</v>
      </c>
      <c r="X6">
        <v>35447</v>
      </c>
      <c r="Y6">
        <v>35491</v>
      </c>
      <c r="Z6">
        <v>35537</v>
      </c>
      <c r="AA6">
        <v>35605</v>
      </c>
      <c r="AB6">
        <v>35668</v>
      </c>
      <c r="AC6">
        <v>35730</v>
      </c>
      <c r="AD6">
        <v>35791</v>
      </c>
      <c r="AE6">
        <v>35816</v>
      </c>
      <c r="AF6">
        <v>35859</v>
      </c>
      <c r="AG6"/>
    </row>
    <row r="7" spans="1:40" x14ac:dyDescent="0.25">
      <c r="A7" s="2" t="s">
        <v>61</v>
      </c>
      <c r="B7">
        <v>80891</v>
      </c>
      <c r="C7">
        <v>80903</v>
      </c>
      <c r="D7">
        <v>80925</v>
      </c>
      <c r="E7">
        <v>80955</v>
      </c>
      <c r="F7">
        <v>81025</v>
      </c>
      <c r="G7">
        <v>81093</v>
      </c>
      <c r="H7">
        <v>81113</v>
      </c>
      <c r="I7">
        <v>81156</v>
      </c>
      <c r="J7">
        <v>81225</v>
      </c>
      <c r="K7">
        <v>81293</v>
      </c>
      <c r="L7">
        <v>81357</v>
      </c>
      <c r="M7">
        <v>81425</v>
      </c>
      <c r="N7">
        <v>81489</v>
      </c>
      <c r="O7">
        <v>81536</v>
      </c>
      <c r="P7">
        <v>81566</v>
      </c>
      <c r="Q7">
        <v>81622</v>
      </c>
      <c r="R7">
        <v>81671</v>
      </c>
      <c r="S7">
        <v>81736</v>
      </c>
      <c r="T7">
        <v>81796</v>
      </c>
      <c r="U7">
        <v>81857</v>
      </c>
      <c r="V7">
        <v>81919</v>
      </c>
      <c r="W7">
        <v>81953</v>
      </c>
      <c r="X7">
        <v>82007</v>
      </c>
      <c r="Y7">
        <v>82052</v>
      </c>
      <c r="Z7">
        <v>82100</v>
      </c>
      <c r="AA7">
        <v>82168</v>
      </c>
      <c r="AB7">
        <v>82233</v>
      </c>
      <c r="AC7">
        <v>82296</v>
      </c>
      <c r="AD7">
        <v>82358</v>
      </c>
      <c r="AE7" s="16">
        <v>82385</v>
      </c>
      <c r="AF7" s="16">
        <v>82429</v>
      </c>
      <c r="AI7" s="16">
        <f>MAX(C7:AG7)-B7</f>
        <v>1538</v>
      </c>
      <c r="AJ7" s="7"/>
    </row>
    <row r="8" spans="1:40" x14ac:dyDescent="0.25">
      <c r="B8">
        <v>11.18</v>
      </c>
      <c r="C8">
        <v>12.01</v>
      </c>
      <c r="D8">
        <v>21.54</v>
      </c>
      <c r="E8">
        <v>30.39</v>
      </c>
      <c r="F8">
        <v>69.62</v>
      </c>
      <c r="G8">
        <v>67.67</v>
      </c>
      <c r="H8">
        <v>20.78</v>
      </c>
      <c r="I8">
        <v>42.14</v>
      </c>
      <c r="J8">
        <v>69.19</v>
      </c>
      <c r="K8">
        <v>68.45</v>
      </c>
      <c r="L8">
        <v>63.99</v>
      </c>
      <c r="M8">
        <v>67.69</v>
      </c>
      <c r="N8">
        <v>64.459999999999994</v>
      </c>
      <c r="O8">
        <v>46.75</v>
      </c>
      <c r="P8">
        <v>30.26</v>
      </c>
      <c r="Q8">
        <v>55.52</v>
      </c>
      <c r="R8">
        <v>49.25</v>
      </c>
      <c r="S8">
        <v>65.33</v>
      </c>
      <c r="T8">
        <v>59.45</v>
      </c>
      <c r="U8">
        <v>60.86</v>
      </c>
      <c r="V8">
        <v>62.64</v>
      </c>
      <c r="W8">
        <v>33.619999999999997</v>
      </c>
      <c r="X8">
        <v>53.49</v>
      </c>
      <c r="Y8">
        <v>45.37</v>
      </c>
      <c r="Z8">
        <v>47.83</v>
      </c>
      <c r="AA8">
        <v>68.52</v>
      </c>
      <c r="AB8">
        <v>64.260000000000005</v>
      </c>
      <c r="AC8">
        <v>63.55</v>
      </c>
      <c r="AD8">
        <v>61.94</v>
      </c>
      <c r="AE8">
        <v>26.79</v>
      </c>
      <c r="AF8">
        <v>43.73</v>
      </c>
      <c r="AI8" s="15">
        <f>SUM(C8:AG8)</f>
        <v>1537.09</v>
      </c>
    </row>
    <row r="9" spans="1:40" x14ac:dyDescent="0.25">
      <c r="B9" s="26">
        <v>0.24222222222222212</v>
      </c>
      <c r="C9" s="26">
        <f t="shared" ref="C9:I9" si="1">C8/C4-1</f>
        <v>0.20100000000000007</v>
      </c>
      <c r="D9" s="26">
        <f t="shared" si="1"/>
        <v>0.13368421052631585</v>
      </c>
      <c r="E9" s="26">
        <f t="shared" si="1"/>
        <v>4.7931034482758594E-2</v>
      </c>
      <c r="F9" s="26">
        <f t="shared" si="1"/>
        <v>2.3823529411764799E-2</v>
      </c>
      <c r="G9" s="26">
        <f t="shared" si="1"/>
        <v>2.5303030303030383E-2</v>
      </c>
      <c r="H9" s="26">
        <f t="shared" si="1"/>
        <v>9.3684210526315814E-2</v>
      </c>
      <c r="I9" s="26">
        <f t="shared" si="1"/>
        <v>2.7804878048780513E-2</v>
      </c>
      <c r="J9" s="26">
        <f t="shared" ref="J9:P9" si="2">J8/J4-1</f>
        <v>1.7500000000000071E-2</v>
      </c>
      <c r="K9" s="26">
        <f t="shared" si="2"/>
        <v>2.1641791044776149E-2</v>
      </c>
      <c r="L9" s="26">
        <f t="shared" si="2"/>
        <v>3.2096774193548505E-2</v>
      </c>
      <c r="M9" s="26">
        <f t="shared" si="2"/>
        <v>1.0298507462686457E-2</v>
      </c>
      <c r="N9" s="26">
        <f t="shared" si="2"/>
        <v>2.3174603174603181E-2</v>
      </c>
      <c r="O9" s="26">
        <f t="shared" si="2"/>
        <v>3.8888888888888973E-2</v>
      </c>
      <c r="P9" s="26">
        <f t="shared" si="2"/>
        <v>4.3448275862069119E-2</v>
      </c>
      <c r="Q9" s="26">
        <f t="shared" ref="Q9:AF9" si="3">Q8/Q4-1</f>
        <v>2.8148148148148255E-2</v>
      </c>
      <c r="R9" s="26">
        <f t="shared" si="3"/>
        <v>2.6041666666666741E-2</v>
      </c>
      <c r="S9" s="26">
        <f t="shared" si="3"/>
        <v>2.0781249999999973E-2</v>
      </c>
      <c r="T9" s="26">
        <f t="shared" si="3"/>
        <v>2.5000000000000133E-2</v>
      </c>
      <c r="U9" s="26">
        <f t="shared" si="3"/>
        <v>3.1525423728813617E-2</v>
      </c>
      <c r="V9" s="26">
        <f t="shared" si="3"/>
        <v>1.0322580645161228E-2</v>
      </c>
      <c r="W9" s="26">
        <f t="shared" si="3"/>
        <v>5.062499999999992E-2</v>
      </c>
      <c r="X9" s="26">
        <f t="shared" si="3"/>
        <v>2.8653846153846141E-2</v>
      </c>
      <c r="Y9" s="26">
        <f t="shared" si="3"/>
        <v>3.1136363636363518E-2</v>
      </c>
      <c r="Z9" s="26">
        <f t="shared" si="3"/>
        <v>3.9782608695652089E-2</v>
      </c>
      <c r="AA9" s="26">
        <f t="shared" si="3"/>
        <v>7.6470588235293402E-3</v>
      </c>
      <c r="AB9" s="26">
        <f t="shared" si="3"/>
        <v>2.0000000000000018E-2</v>
      </c>
      <c r="AC9" s="26">
        <f t="shared" si="3"/>
        <v>2.4999999999999911E-2</v>
      </c>
      <c r="AD9" s="26">
        <f t="shared" si="3"/>
        <v>1.5409836065573668E-2</v>
      </c>
      <c r="AE9" s="26">
        <f t="shared" si="3"/>
        <v>7.1599999999999886E-2</v>
      </c>
      <c r="AF9" s="26">
        <f t="shared" si="3"/>
        <v>1.6976744186046444E-2</v>
      </c>
      <c r="AG9" s="26"/>
      <c r="AI9" s="26">
        <f>AI8/AI4-1</f>
        <v>2.8842034805890204E-2</v>
      </c>
    </row>
  </sheetData>
  <conditionalFormatting sqref="C4 AE4 V4:AC4 E4:F4 H4:T4">
    <cfRule type="cellIs" dxfId="2960" priority="25" stopIfTrue="1" operator="greaterThan">
      <formula>70</formula>
    </cfRule>
    <cfRule type="cellIs" dxfId="2959" priority="26" stopIfTrue="1" operator="between">
      <formula>60</formula>
      <formula>70</formula>
    </cfRule>
    <cfRule type="cellIs" dxfId="2958" priority="27" stopIfTrue="1" operator="between">
      <formula>45</formula>
      <formula>60</formula>
    </cfRule>
  </conditionalFormatting>
  <conditionalFormatting sqref="B4">
    <cfRule type="cellIs" dxfId="2957" priority="22" stopIfTrue="1" operator="greaterThan">
      <formula>70</formula>
    </cfRule>
    <cfRule type="cellIs" dxfId="2956" priority="23" stopIfTrue="1" operator="between">
      <formula>60</formula>
      <formula>70</formula>
    </cfRule>
    <cfRule type="cellIs" dxfId="2955" priority="24" stopIfTrue="1" operator="between">
      <formula>45</formula>
      <formula>60</formula>
    </cfRule>
  </conditionalFormatting>
  <conditionalFormatting sqref="AG4">
    <cfRule type="cellIs" dxfId="2954" priority="19" stopIfTrue="1" operator="greaterThan">
      <formula>70</formula>
    </cfRule>
    <cfRule type="cellIs" dxfId="2953" priority="20" stopIfTrue="1" operator="between">
      <formula>60</formula>
      <formula>70</formula>
    </cfRule>
    <cfRule type="cellIs" dxfId="2952" priority="21" stopIfTrue="1" operator="between">
      <formula>45</formula>
      <formula>60</formula>
    </cfRule>
  </conditionalFormatting>
  <conditionalFormatting sqref="AD4">
    <cfRule type="cellIs" dxfId="2951" priority="16" stopIfTrue="1" operator="greaterThan">
      <formula>70</formula>
    </cfRule>
    <cfRule type="cellIs" dxfId="2950" priority="17" stopIfTrue="1" operator="between">
      <formula>60</formula>
      <formula>70</formula>
    </cfRule>
    <cfRule type="cellIs" dxfId="2949" priority="18" stopIfTrue="1" operator="between">
      <formula>45</formula>
      <formula>60</formula>
    </cfRule>
  </conditionalFormatting>
  <conditionalFormatting sqref="D4">
    <cfRule type="cellIs" dxfId="2948" priority="13" stopIfTrue="1" operator="greaterThan">
      <formula>70</formula>
    </cfRule>
    <cfRule type="cellIs" dxfId="2947" priority="14" stopIfTrue="1" operator="between">
      <formula>60</formula>
      <formula>70</formula>
    </cfRule>
    <cfRule type="cellIs" dxfId="2946" priority="15" stopIfTrue="1" operator="between">
      <formula>45</formula>
      <formula>60</formula>
    </cfRule>
  </conditionalFormatting>
  <conditionalFormatting sqref="G4">
    <cfRule type="cellIs" dxfId="2945" priority="10" stopIfTrue="1" operator="greaterThan">
      <formula>70</formula>
    </cfRule>
    <cfRule type="cellIs" dxfId="2944" priority="11" stopIfTrue="1" operator="between">
      <formula>60</formula>
      <formula>70</formula>
    </cfRule>
    <cfRule type="cellIs" dxfId="2943" priority="12" stopIfTrue="1" operator="between">
      <formula>45</formula>
      <formula>60</formula>
    </cfRule>
  </conditionalFormatting>
  <conditionalFormatting sqref="AF4">
    <cfRule type="cellIs" dxfId="2942" priority="4" stopIfTrue="1" operator="greaterThan">
      <formula>70</formula>
    </cfRule>
    <cfRule type="cellIs" dxfId="2941" priority="5" stopIfTrue="1" operator="between">
      <formula>60</formula>
      <formula>70</formula>
    </cfRule>
    <cfRule type="cellIs" dxfId="2940" priority="6" stopIfTrue="1" operator="between">
      <formula>45</formula>
      <formula>60</formula>
    </cfRule>
  </conditionalFormatting>
  <conditionalFormatting sqref="U4">
    <cfRule type="cellIs" dxfId="2939" priority="1" stopIfTrue="1" operator="greaterThan">
      <formula>70</formula>
    </cfRule>
    <cfRule type="cellIs" dxfId="2938" priority="2" stopIfTrue="1" operator="between">
      <formula>60</formula>
      <formula>70</formula>
    </cfRule>
    <cfRule type="cellIs" dxfId="2937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10.109</v>
      </c>
      <c r="C3" s="11">
        <v>8.2059999999999995</v>
      </c>
      <c r="D3" s="11">
        <v>12.981999999999999</v>
      </c>
      <c r="E3" s="11">
        <v>9.1620000000000008</v>
      </c>
      <c r="F3" s="11">
        <v>9.0690000000000008</v>
      </c>
      <c r="G3" s="11">
        <v>9.0239999999999991</v>
      </c>
      <c r="H3" s="11">
        <v>12.552</v>
      </c>
      <c r="I3" s="11">
        <v>12.180999999999999</v>
      </c>
      <c r="J3" s="11">
        <v>11.717000000000001</v>
      </c>
      <c r="K3" s="11">
        <v>8.7829999999999995</v>
      </c>
      <c r="L3" s="11">
        <v>9.4969999999999999</v>
      </c>
      <c r="M3" s="11">
        <v>9.5860000000000003</v>
      </c>
      <c r="N3" s="11">
        <v>8.4830000000000005</v>
      </c>
      <c r="O3" s="11">
        <v>8.5169999999999995</v>
      </c>
      <c r="P3" s="11">
        <v>8.5679999999999996</v>
      </c>
      <c r="Q3" s="11">
        <v>8.4290000000000003</v>
      </c>
      <c r="R3" s="11">
        <v>8.4410000000000007</v>
      </c>
      <c r="S3" s="11">
        <v>8.1530000000000005</v>
      </c>
      <c r="T3" s="11">
        <v>7.9160000000000004</v>
      </c>
      <c r="U3" s="11">
        <v>7.9640000000000004</v>
      </c>
      <c r="V3" s="11">
        <v>8.7850000000000001</v>
      </c>
      <c r="W3" s="11">
        <v>7.9470000000000001</v>
      </c>
      <c r="X3" s="11">
        <v>8.1959999999999997</v>
      </c>
      <c r="Y3" s="11">
        <v>8.7970000000000006</v>
      </c>
      <c r="Z3" s="11">
        <v>9.9239999999999995</v>
      </c>
      <c r="AA3" s="11">
        <v>8.1890000000000001</v>
      </c>
      <c r="AB3" s="11">
        <v>9.1039999999999992</v>
      </c>
      <c r="AC3" s="11">
        <v>1.147</v>
      </c>
      <c r="AD3" s="11">
        <v>3.8220000000000001</v>
      </c>
      <c r="AE3" s="11">
        <v>2.1579999999999999</v>
      </c>
      <c r="AF3" s="11">
        <v>6.9790000000000001</v>
      </c>
      <c r="AG3" s="11">
        <v>4.2539999999999996</v>
      </c>
      <c r="AH3" s="11"/>
      <c r="AI3" s="11"/>
      <c r="AM3" s="5"/>
    </row>
    <row r="4" spans="1:40" s="4" customFormat="1" x14ac:dyDescent="0.25">
      <c r="A4" s="3" t="s">
        <v>7</v>
      </c>
      <c r="B4" s="22">
        <v>43</v>
      </c>
      <c r="C4" s="22">
        <v>12</v>
      </c>
      <c r="D4" s="22">
        <v>47</v>
      </c>
      <c r="E4" s="22">
        <v>53</v>
      </c>
      <c r="F4" s="22">
        <v>58</v>
      </c>
      <c r="G4" s="22">
        <v>58</v>
      </c>
      <c r="H4" s="22">
        <v>26</v>
      </c>
      <c r="I4" s="22">
        <v>18</v>
      </c>
      <c r="J4" s="22">
        <v>28</v>
      </c>
      <c r="K4" s="22">
        <v>52</v>
      </c>
      <c r="L4" s="22">
        <v>47</v>
      </c>
      <c r="M4" s="22">
        <v>21</v>
      </c>
      <c r="N4" s="22">
        <v>52</v>
      </c>
      <c r="O4" s="22">
        <v>53</v>
      </c>
      <c r="P4" s="22">
        <v>53</v>
      </c>
      <c r="Q4" s="22">
        <v>49</v>
      </c>
      <c r="R4" s="22">
        <v>42</v>
      </c>
      <c r="S4" s="22">
        <v>43</v>
      </c>
      <c r="T4" s="22">
        <v>41</v>
      </c>
      <c r="U4" s="22">
        <v>39</v>
      </c>
      <c r="V4" s="22">
        <v>26</v>
      </c>
      <c r="W4" s="22">
        <v>43</v>
      </c>
      <c r="X4" s="22">
        <v>46</v>
      </c>
      <c r="Y4" s="22">
        <v>40</v>
      </c>
      <c r="Z4" s="22">
        <v>33</v>
      </c>
      <c r="AA4" s="22">
        <v>46</v>
      </c>
      <c r="AB4" s="22">
        <v>41</v>
      </c>
      <c r="AC4" s="22">
        <v>3</v>
      </c>
      <c r="AD4" s="22">
        <v>6</v>
      </c>
      <c r="AE4" s="22">
        <v>4</v>
      </c>
      <c r="AF4" s="22">
        <v>10</v>
      </c>
      <c r="AG4" s="22">
        <v>10</v>
      </c>
      <c r="AI4" s="15">
        <f>SUM(C4:AG4)</f>
        <v>1100</v>
      </c>
      <c r="AJ4" s="6">
        <f>AVERAGE(C4:AG4)</f>
        <v>35.483870967741936</v>
      </c>
      <c r="AK4" s="17"/>
    </row>
    <row r="5" spans="1:40" x14ac:dyDescent="0.25">
      <c r="A5" s="2" t="s">
        <v>12</v>
      </c>
      <c r="B5" s="16">
        <v>82408</v>
      </c>
      <c r="C5" s="16">
        <f t="shared" ref="C5:AG5" si="0">$A6+C6</f>
        <v>82420</v>
      </c>
      <c r="D5" s="16">
        <f t="shared" si="0"/>
        <v>82467</v>
      </c>
      <c r="E5" s="16">
        <f t="shared" si="0"/>
        <v>82520</v>
      </c>
      <c r="F5" s="16">
        <f t="shared" si="0"/>
        <v>82578</v>
      </c>
      <c r="G5" s="16">
        <f t="shared" si="0"/>
        <v>82636</v>
      </c>
      <c r="H5" s="16">
        <f t="shared" si="0"/>
        <v>82662</v>
      </c>
      <c r="I5" s="16">
        <f t="shared" si="0"/>
        <v>82680</v>
      </c>
      <c r="J5" s="16">
        <f t="shared" si="0"/>
        <v>82708</v>
      </c>
      <c r="K5" s="16">
        <f t="shared" si="0"/>
        <v>82760</v>
      </c>
      <c r="L5" s="16">
        <f t="shared" si="0"/>
        <v>82807</v>
      </c>
      <c r="M5" s="16">
        <f t="shared" si="0"/>
        <v>82828</v>
      </c>
      <c r="N5" s="16">
        <f t="shared" si="0"/>
        <v>82880</v>
      </c>
      <c r="O5" s="16">
        <f t="shared" si="0"/>
        <v>82933</v>
      </c>
      <c r="P5" s="16">
        <f t="shared" si="0"/>
        <v>82986</v>
      </c>
      <c r="Q5" s="16">
        <f t="shared" si="0"/>
        <v>83035</v>
      </c>
      <c r="R5" s="16">
        <f t="shared" si="0"/>
        <v>83077</v>
      </c>
      <c r="S5" s="16">
        <f t="shared" si="0"/>
        <v>83120</v>
      </c>
      <c r="T5" s="16">
        <f t="shared" si="0"/>
        <v>83161</v>
      </c>
      <c r="U5" s="16">
        <f t="shared" si="0"/>
        <v>83200</v>
      </c>
      <c r="V5" s="16">
        <f t="shared" si="0"/>
        <v>83226</v>
      </c>
      <c r="W5" s="16">
        <f t="shared" si="0"/>
        <v>83269</v>
      </c>
      <c r="X5" s="16">
        <f t="shared" si="0"/>
        <v>83315</v>
      </c>
      <c r="Y5" s="16">
        <f t="shared" si="0"/>
        <v>83355</v>
      </c>
      <c r="Z5" s="16">
        <f t="shared" si="0"/>
        <v>83388</v>
      </c>
      <c r="AA5" s="16">
        <f t="shared" si="0"/>
        <v>83434</v>
      </c>
      <c r="AB5" s="16">
        <f t="shared" si="0"/>
        <v>83475</v>
      </c>
      <c r="AC5" s="16">
        <f t="shared" si="0"/>
        <v>83478</v>
      </c>
      <c r="AD5" s="16">
        <f t="shared" si="0"/>
        <v>83484</v>
      </c>
      <c r="AE5" s="16">
        <f t="shared" si="0"/>
        <v>83488</v>
      </c>
      <c r="AF5" s="16">
        <f t="shared" si="0"/>
        <v>83498</v>
      </c>
      <c r="AG5" s="16">
        <f t="shared" si="0"/>
        <v>83508</v>
      </c>
      <c r="AI5" s="16">
        <f>MAX(C5:AG5)-B5</f>
        <v>1100</v>
      </c>
    </row>
    <row r="6" spans="1:40" s="15" customFormat="1" x14ac:dyDescent="0.25">
      <c r="A6" s="2">
        <v>46549</v>
      </c>
      <c r="B6">
        <v>35859</v>
      </c>
      <c r="C6">
        <v>35871</v>
      </c>
      <c r="D6">
        <v>35918</v>
      </c>
      <c r="E6">
        <v>35971</v>
      </c>
      <c r="F6">
        <v>36029</v>
      </c>
      <c r="G6">
        <v>36087</v>
      </c>
      <c r="H6">
        <v>36113</v>
      </c>
      <c r="I6">
        <v>36131</v>
      </c>
      <c r="J6">
        <v>36159</v>
      </c>
      <c r="K6">
        <v>36211</v>
      </c>
      <c r="L6">
        <v>36258</v>
      </c>
      <c r="M6">
        <v>36279</v>
      </c>
      <c r="N6">
        <v>36331</v>
      </c>
      <c r="O6">
        <v>36384</v>
      </c>
      <c r="P6">
        <v>36437</v>
      </c>
      <c r="Q6">
        <v>36486</v>
      </c>
      <c r="R6">
        <v>36528</v>
      </c>
      <c r="S6">
        <v>36571</v>
      </c>
      <c r="T6">
        <v>36612</v>
      </c>
      <c r="U6">
        <v>36651</v>
      </c>
      <c r="V6">
        <v>36677</v>
      </c>
      <c r="W6">
        <v>36720</v>
      </c>
      <c r="X6">
        <v>36766</v>
      </c>
      <c r="Y6">
        <v>36806</v>
      </c>
      <c r="Z6">
        <v>36839</v>
      </c>
      <c r="AA6">
        <v>36885</v>
      </c>
      <c r="AB6">
        <v>36926</v>
      </c>
      <c r="AC6">
        <v>36929</v>
      </c>
      <c r="AD6">
        <v>36935</v>
      </c>
      <c r="AE6">
        <v>36939</v>
      </c>
      <c r="AF6">
        <v>36949</v>
      </c>
      <c r="AG6">
        <v>36959</v>
      </c>
    </row>
    <row r="7" spans="1:40" x14ac:dyDescent="0.25">
      <c r="A7" s="2" t="s">
        <v>61</v>
      </c>
      <c r="B7">
        <v>82429</v>
      </c>
      <c r="C7">
        <v>82443</v>
      </c>
      <c r="D7">
        <v>82491</v>
      </c>
      <c r="E7">
        <v>82545</v>
      </c>
      <c r="F7">
        <v>82604</v>
      </c>
      <c r="G7">
        <v>82663</v>
      </c>
      <c r="H7">
        <v>82691</v>
      </c>
      <c r="I7">
        <v>82711</v>
      </c>
      <c r="J7">
        <v>82741</v>
      </c>
      <c r="K7" s="16">
        <v>82794</v>
      </c>
      <c r="L7" s="16">
        <v>82842</v>
      </c>
      <c r="M7" s="16">
        <v>82865</v>
      </c>
      <c r="N7" s="16">
        <v>82918</v>
      </c>
      <c r="O7" s="16">
        <v>82972</v>
      </c>
      <c r="P7" s="16">
        <v>83026</v>
      </c>
      <c r="Q7" s="16">
        <v>83077</v>
      </c>
      <c r="R7" s="16">
        <v>83120</v>
      </c>
      <c r="S7" s="16">
        <v>83164</v>
      </c>
      <c r="T7" s="16">
        <v>83206</v>
      </c>
      <c r="U7" s="16">
        <v>83246</v>
      </c>
      <c r="V7" s="16">
        <v>83273</v>
      </c>
      <c r="W7" s="16">
        <v>83318</v>
      </c>
      <c r="X7" s="16">
        <v>83365</v>
      </c>
      <c r="Y7" s="16">
        <v>83407</v>
      </c>
      <c r="Z7" s="16">
        <v>83441</v>
      </c>
      <c r="AA7" s="16">
        <v>83487</v>
      </c>
      <c r="AB7" s="16">
        <v>83530</v>
      </c>
      <c r="AC7" s="16">
        <v>83534</v>
      </c>
      <c r="AD7" s="16">
        <v>83542</v>
      </c>
      <c r="AE7" s="16">
        <v>83548</v>
      </c>
      <c r="AF7" s="16">
        <v>83559</v>
      </c>
      <c r="AG7" s="16">
        <v>83571</v>
      </c>
      <c r="AI7" s="16">
        <f>MAX(C7:AG7)-B7</f>
        <v>1142</v>
      </c>
      <c r="AJ7" s="7"/>
    </row>
    <row r="8" spans="1:40" x14ac:dyDescent="0.25">
      <c r="B8">
        <v>43.73</v>
      </c>
      <c r="C8">
        <v>14.4</v>
      </c>
      <c r="D8">
        <v>47.92</v>
      </c>
      <c r="E8">
        <v>54.06</v>
      </c>
      <c r="F8">
        <v>59.2</v>
      </c>
      <c r="G8">
        <v>59.16</v>
      </c>
      <c r="H8">
        <v>28.16</v>
      </c>
      <c r="I8">
        <v>19.649999999999999</v>
      </c>
      <c r="J8">
        <v>29.63</v>
      </c>
      <c r="K8">
        <v>53.74</v>
      </c>
      <c r="L8">
        <v>47.5</v>
      </c>
      <c r="M8">
        <v>23.02</v>
      </c>
      <c r="N8">
        <v>53.25</v>
      </c>
      <c r="O8">
        <v>53.94</v>
      </c>
      <c r="P8">
        <v>53.64</v>
      </c>
      <c r="Q8">
        <v>50.68</v>
      </c>
      <c r="R8">
        <v>43.39</v>
      </c>
      <c r="S8">
        <v>44.02</v>
      </c>
      <c r="T8">
        <v>41.89</v>
      </c>
      <c r="U8">
        <v>40.17</v>
      </c>
      <c r="V8">
        <v>27.48</v>
      </c>
      <c r="W8">
        <v>44.61</v>
      </c>
      <c r="X8">
        <v>46.69</v>
      </c>
      <c r="Y8">
        <v>41.98</v>
      </c>
      <c r="Z8">
        <v>34.119999999999997</v>
      </c>
      <c r="AA8">
        <v>46.59</v>
      </c>
      <c r="AB8">
        <v>42.74</v>
      </c>
      <c r="AC8">
        <v>4.1100000000000003</v>
      </c>
      <c r="AD8">
        <v>7.23</v>
      </c>
      <c r="AE8">
        <v>6.08</v>
      </c>
      <c r="AF8">
        <v>11.74</v>
      </c>
      <c r="AG8">
        <v>11.23</v>
      </c>
      <c r="AI8" s="15">
        <f>SUM(C8:AG8)</f>
        <v>1142.0199999999998</v>
      </c>
    </row>
    <row r="9" spans="1:40" x14ac:dyDescent="0.25">
      <c r="B9" s="26">
        <v>1.6976744186046444E-2</v>
      </c>
      <c r="C9" s="26">
        <f t="shared" ref="C9:AG9" si="1">C8/C4-1</f>
        <v>0.19999999999999996</v>
      </c>
      <c r="D9" s="26">
        <f t="shared" si="1"/>
        <v>1.9574468085106433E-2</v>
      </c>
      <c r="E9" s="26">
        <f t="shared" si="1"/>
        <v>2.0000000000000018E-2</v>
      </c>
      <c r="F9" s="26">
        <f t="shared" si="1"/>
        <v>2.0689655172413834E-2</v>
      </c>
      <c r="G9" s="26">
        <f t="shared" si="1"/>
        <v>2.0000000000000018E-2</v>
      </c>
      <c r="H9" s="26">
        <f t="shared" si="1"/>
        <v>8.3076923076923048E-2</v>
      </c>
      <c r="I9" s="26">
        <f t="shared" si="1"/>
        <v>9.1666666666666563E-2</v>
      </c>
      <c r="J9" s="26">
        <f t="shared" si="1"/>
        <v>5.8214285714285774E-2</v>
      </c>
      <c r="K9" s="26">
        <f t="shared" si="1"/>
        <v>3.3461538461538431E-2</v>
      </c>
      <c r="L9" s="26">
        <f t="shared" si="1"/>
        <v>1.0638297872340496E-2</v>
      </c>
      <c r="M9" s="26">
        <f t="shared" si="1"/>
        <v>9.619047619047616E-2</v>
      </c>
      <c r="N9" s="26">
        <f t="shared" si="1"/>
        <v>2.4038461538461453E-2</v>
      </c>
      <c r="O9" s="26">
        <f t="shared" si="1"/>
        <v>1.7735849056603747E-2</v>
      </c>
      <c r="P9" s="26">
        <f t="shared" si="1"/>
        <v>1.2075471698113294E-2</v>
      </c>
      <c r="Q9" s="26">
        <f t="shared" si="1"/>
        <v>3.4285714285714253E-2</v>
      </c>
      <c r="R9" s="26">
        <f t="shared" si="1"/>
        <v>3.3095238095238066E-2</v>
      </c>
      <c r="S9" s="26">
        <f t="shared" si="1"/>
        <v>2.3720930232558279E-2</v>
      </c>
      <c r="T9" s="26">
        <f t="shared" si="1"/>
        <v>2.1707317073170751E-2</v>
      </c>
      <c r="U9" s="26">
        <f t="shared" si="1"/>
        <v>3.0000000000000027E-2</v>
      </c>
      <c r="V9" s="26">
        <f t="shared" si="1"/>
        <v>5.6923076923076854E-2</v>
      </c>
      <c r="W9" s="26">
        <f t="shared" si="1"/>
        <v>3.7441860465116328E-2</v>
      </c>
      <c r="X9" s="26">
        <f t="shared" si="1"/>
        <v>1.4999999999999902E-2</v>
      </c>
      <c r="Y9" s="26">
        <f t="shared" si="1"/>
        <v>4.9499999999999877E-2</v>
      </c>
      <c r="Z9" s="26">
        <f t="shared" si="1"/>
        <v>3.3939393939393936E-2</v>
      </c>
      <c r="AA9" s="26">
        <f t="shared" si="1"/>
        <v>1.2826086956521765E-2</v>
      </c>
      <c r="AB9" s="26">
        <f t="shared" si="1"/>
        <v>4.243902439024394E-2</v>
      </c>
      <c r="AC9" s="26">
        <f t="shared" si="1"/>
        <v>0.37000000000000011</v>
      </c>
      <c r="AD9" s="26">
        <f t="shared" si="1"/>
        <v>0.20500000000000007</v>
      </c>
      <c r="AE9" s="26">
        <f t="shared" si="1"/>
        <v>0.52</v>
      </c>
      <c r="AF9" s="26">
        <f t="shared" si="1"/>
        <v>0.17399999999999993</v>
      </c>
      <c r="AG9" s="26">
        <f t="shared" si="1"/>
        <v>0.123</v>
      </c>
      <c r="AI9" s="26">
        <f>AI8/AI4-1</f>
        <v>3.819999999999979E-2</v>
      </c>
    </row>
  </sheetData>
  <conditionalFormatting sqref="C4 AE4 V4:AB4 E4:F4 H4:T4">
    <cfRule type="cellIs" dxfId="2936" priority="25" stopIfTrue="1" operator="greaterThan">
      <formula>70</formula>
    </cfRule>
    <cfRule type="cellIs" dxfId="2935" priority="26" stopIfTrue="1" operator="between">
      <formula>60</formula>
      <formula>70</formula>
    </cfRule>
    <cfRule type="cellIs" dxfId="2934" priority="27" stopIfTrue="1" operator="between">
      <formula>45</formula>
      <formula>60</formula>
    </cfRule>
  </conditionalFormatting>
  <conditionalFormatting sqref="B4">
    <cfRule type="cellIs" dxfId="2933" priority="22" stopIfTrue="1" operator="greaterThan">
      <formula>70</formula>
    </cfRule>
    <cfRule type="cellIs" dxfId="2932" priority="23" stopIfTrue="1" operator="between">
      <formula>60</formula>
      <formula>70</formula>
    </cfRule>
    <cfRule type="cellIs" dxfId="2931" priority="24" stopIfTrue="1" operator="between">
      <formula>45</formula>
      <formula>60</formula>
    </cfRule>
  </conditionalFormatting>
  <conditionalFormatting sqref="AG4">
    <cfRule type="cellIs" dxfId="2930" priority="19" stopIfTrue="1" operator="greaterThan">
      <formula>70</formula>
    </cfRule>
    <cfRule type="cellIs" dxfId="2929" priority="20" stopIfTrue="1" operator="between">
      <formula>60</formula>
      <formula>70</formula>
    </cfRule>
    <cfRule type="cellIs" dxfId="2928" priority="21" stopIfTrue="1" operator="between">
      <formula>45</formula>
      <formula>60</formula>
    </cfRule>
  </conditionalFormatting>
  <conditionalFormatting sqref="AD4">
    <cfRule type="cellIs" dxfId="2927" priority="16" stopIfTrue="1" operator="greaterThan">
      <formula>70</formula>
    </cfRule>
    <cfRule type="cellIs" dxfId="2926" priority="17" stopIfTrue="1" operator="between">
      <formula>60</formula>
      <formula>70</formula>
    </cfRule>
    <cfRule type="cellIs" dxfId="2925" priority="18" stopIfTrue="1" operator="between">
      <formula>45</formula>
      <formula>60</formula>
    </cfRule>
  </conditionalFormatting>
  <conditionalFormatting sqref="D4">
    <cfRule type="cellIs" dxfId="2924" priority="13" stopIfTrue="1" operator="greaterThan">
      <formula>70</formula>
    </cfRule>
    <cfRule type="cellIs" dxfId="2923" priority="14" stopIfTrue="1" operator="between">
      <formula>60</formula>
      <formula>70</formula>
    </cfRule>
    <cfRule type="cellIs" dxfId="2922" priority="15" stopIfTrue="1" operator="between">
      <formula>45</formula>
      <formula>60</formula>
    </cfRule>
  </conditionalFormatting>
  <conditionalFormatting sqref="G4">
    <cfRule type="cellIs" dxfId="2921" priority="10" stopIfTrue="1" operator="greaterThan">
      <formula>70</formula>
    </cfRule>
    <cfRule type="cellIs" dxfId="2920" priority="11" stopIfTrue="1" operator="between">
      <formula>60</formula>
      <formula>70</formula>
    </cfRule>
    <cfRule type="cellIs" dxfId="2919" priority="12" stopIfTrue="1" operator="between">
      <formula>45</formula>
      <formula>60</formula>
    </cfRule>
  </conditionalFormatting>
  <conditionalFormatting sqref="AF4">
    <cfRule type="cellIs" dxfId="2918" priority="7" stopIfTrue="1" operator="greaterThan">
      <formula>70</formula>
    </cfRule>
    <cfRule type="cellIs" dxfId="2917" priority="8" stopIfTrue="1" operator="between">
      <formula>60</formula>
      <formula>70</formula>
    </cfRule>
    <cfRule type="cellIs" dxfId="2916" priority="9" stopIfTrue="1" operator="between">
      <formula>45</formula>
      <formula>60</formula>
    </cfRule>
  </conditionalFormatting>
  <conditionalFormatting sqref="U4">
    <cfRule type="cellIs" dxfId="2915" priority="4" stopIfTrue="1" operator="greaterThan">
      <formula>70</formula>
    </cfRule>
    <cfRule type="cellIs" dxfId="2914" priority="5" stopIfTrue="1" operator="between">
      <formula>60</formula>
      <formula>70</formula>
    </cfRule>
    <cfRule type="cellIs" dxfId="2913" priority="6" stopIfTrue="1" operator="between">
      <formula>45</formula>
      <formula>60</formula>
    </cfRule>
  </conditionalFormatting>
  <conditionalFormatting sqref="AC4">
    <cfRule type="cellIs" dxfId="2912" priority="1" stopIfTrue="1" operator="greaterThan">
      <formula>70</formula>
    </cfRule>
    <cfRule type="cellIs" dxfId="2911" priority="2" stopIfTrue="1" operator="between">
      <formula>60</formula>
      <formula>70</formula>
    </cfRule>
    <cfRule type="cellIs" dxfId="291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4.2539999999999996</v>
      </c>
      <c r="C3" s="11">
        <v>8.3409999999999993</v>
      </c>
      <c r="D3" s="11">
        <v>3.3130000000000002</v>
      </c>
      <c r="E3" s="11">
        <v>1.9570000000000001</v>
      </c>
      <c r="F3" s="11">
        <v>10.526999999999999</v>
      </c>
      <c r="G3" s="11">
        <v>8.4420000000000002</v>
      </c>
      <c r="H3" s="11">
        <v>8.8070000000000004</v>
      </c>
      <c r="I3" s="11">
        <v>8.1760000000000002</v>
      </c>
      <c r="J3" s="11">
        <v>7.758</v>
      </c>
      <c r="K3" s="11">
        <v>8.0150000000000006</v>
      </c>
      <c r="L3" s="11">
        <v>4.6239999999999997</v>
      </c>
      <c r="M3" s="11">
        <v>8.0210000000000008</v>
      </c>
      <c r="N3" s="11">
        <v>8.8640000000000008</v>
      </c>
      <c r="O3" s="11">
        <v>1.2030000000000001</v>
      </c>
      <c r="P3" s="11">
        <v>4.46</v>
      </c>
      <c r="Q3" s="11">
        <v>8.8819999999999997</v>
      </c>
      <c r="R3" s="11">
        <v>0.79800000000000004</v>
      </c>
      <c r="S3" s="11">
        <v>4.774</v>
      </c>
      <c r="T3" s="11">
        <v>1.288</v>
      </c>
      <c r="U3" s="11">
        <v>1.37</v>
      </c>
      <c r="V3" s="11">
        <v>7.0449999999999999</v>
      </c>
      <c r="W3" s="11">
        <v>3.3359999999999999</v>
      </c>
      <c r="X3" s="11">
        <v>6.1589999999999998</v>
      </c>
      <c r="Y3" s="11">
        <v>0.90100000000000002</v>
      </c>
      <c r="Z3" s="11">
        <v>6.68</v>
      </c>
      <c r="AA3" s="11">
        <v>3.8580000000000001</v>
      </c>
      <c r="AB3" s="11">
        <v>0.40200000000000002</v>
      </c>
      <c r="AC3" s="11">
        <v>5.4980000000000002</v>
      </c>
      <c r="AD3" s="11">
        <v>4.83</v>
      </c>
      <c r="AE3" s="11">
        <v>3.1930000000000001</v>
      </c>
      <c r="AF3" s="11">
        <v>0.81499999999999995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10</v>
      </c>
      <c r="C4" s="22">
        <v>34</v>
      </c>
      <c r="D4" s="22">
        <v>5</v>
      </c>
      <c r="E4" s="22">
        <v>6</v>
      </c>
      <c r="F4" s="22">
        <v>23</v>
      </c>
      <c r="G4" s="22">
        <v>27</v>
      </c>
      <c r="H4" s="22">
        <v>29</v>
      </c>
      <c r="I4" s="22">
        <v>26</v>
      </c>
      <c r="J4" s="22">
        <v>20</v>
      </c>
      <c r="K4" s="22">
        <v>31</v>
      </c>
      <c r="L4" s="22">
        <v>10</v>
      </c>
      <c r="M4" s="22">
        <v>33</v>
      </c>
      <c r="N4" s="22">
        <v>33</v>
      </c>
      <c r="O4" s="22">
        <v>2</v>
      </c>
      <c r="P4" s="22">
        <v>6</v>
      </c>
      <c r="Q4" s="22">
        <v>15</v>
      </c>
      <c r="R4" s="22">
        <v>3</v>
      </c>
      <c r="S4" s="22">
        <v>7</v>
      </c>
      <c r="T4" s="22">
        <v>3</v>
      </c>
      <c r="U4" s="22">
        <v>3</v>
      </c>
      <c r="V4" s="22">
        <v>26</v>
      </c>
      <c r="W4" s="22">
        <v>6</v>
      </c>
      <c r="X4" s="22">
        <v>26</v>
      </c>
      <c r="Y4" s="22">
        <v>2</v>
      </c>
      <c r="Z4" s="22">
        <v>17</v>
      </c>
      <c r="AA4" s="22">
        <v>8</v>
      </c>
      <c r="AB4" s="22">
        <v>1</v>
      </c>
      <c r="AC4" s="22">
        <v>5</v>
      </c>
      <c r="AD4" s="22">
        <v>18</v>
      </c>
      <c r="AE4" s="22">
        <v>7</v>
      </c>
      <c r="AF4" s="22">
        <v>2</v>
      </c>
      <c r="AG4" s="22"/>
      <c r="AI4" s="15">
        <f>SUM(C4:AG4)</f>
        <v>434</v>
      </c>
      <c r="AJ4" s="6">
        <f>AVERAGE(C4:AG4)</f>
        <v>14.466666666666667</v>
      </c>
      <c r="AK4" s="17"/>
    </row>
    <row r="5" spans="1:40" x14ac:dyDescent="0.25">
      <c r="A5" s="2" t="s">
        <v>12</v>
      </c>
      <c r="B5" s="16">
        <v>83508</v>
      </c>
      <c r="C5" s="16">
        <f t="shared" ref="C5:AF5" si="0">$A6+C6</f>
        <v>83542</v>
      </c>
      <c r="D5" s="16">
        <f t="shared" si="0"/>
        <v>83547</v>
      </c>
      <c r="E5" s="16">
        <f t="shared" si="0"/>
        <v>83553</v>
      </c>
      <c r="F5" s="16">
        <f t="shared" si="0"/>
        <v>83576</v>
      </c>
      <c r="G5" s="16">
        <f t="shared" si="0"/>
        <v>83603</v>
      </c>
      <c r="H5" s="16">
        <f t="shared" si="0"/>
        <v>83632</v>
      </c>
      <c r="I5" s="16">
        <f t="shared" si="0"/>
        <v>83658</v>
      </c>
      <c r="J5" s="16">
        <f t="shared" si="0"/>
        <v>83678</v>
      </c>
      <c r="K5" s="16">
        <f t="shared" si="0"/>
        <v>83709</v>
      </c>
      <c r="L5" s="16">
        <f t="shared" si="0"/>
        <v>83719</v>
      </c>
      <c r="M5" s="16">
        <f t="shared" si="0"/>
        <v>83752</v>
      </c>
      <c r="N5" s="16">
        <f t="shared" si="0"/>
        <v>83785</v>
      </c>
      <c r="O5" s="16">
        <f t="shared" si="0"/>
        <v>83787</v>
      </c>
      <c r="P5" s="16">
        <f t="shared" si="0"/>
        <v>83793</v>
      </c>
      <c r="Q5" s="16">
        <f t="shared" si="0"/>
        <v>83808</v>
      </c>
      <c r="R5" s="16">
        <f t="shared" si="0"/>
        <v>83811</v>
      </c>
      <c r="S5" s="16">
        <f t="shared" si="0"/>
        <v>83818</v>
      </c>
      <c r="T5" s="16">
        <f t="shared" si="0"/>
        <v>83821</v>
      </c>
      <c r="U5" s="16">
        <f t="shared" si="0"/>
        <v>83824</v>
      </c>
      <c r="V5" s="16">
        <f t="shared" si="0"/>
        <v>83850</v>
      </c>
      <c r="W5" s="16">
        <f t="shared" si="0"/>
        <v>83856</v>
      </c>
      <c r="X5" s="16">
        <f t="shared" si="0"/>
        <v>83882</v>
      </c>
      <c r="Y5" s="16">
        <f t="shared" si="0"/>
        <v>83884</v>
      </c>
      <c r="Z5" s="16">
        <f t="shared" si="0"/>
        <v>83901</v>
      </c>
      <c r="AA5" s="16">
        <f t="shared" si="0"/>
        <v>83909</v>
      </c>
      <c r="AB5" s="16">
        <f t="shared" si="0"/>
        <v>83909</v>
      </c>
      <c r="AC5" s="16">
        <f t="shared" si="0"/>
        <v>83914</v>
      </c>
      <c r="AD5" s="16">
        <f t="shared" si="0"/>
        <v>83932</v>
      </c>
      <c r="AE5" s="16">
        <f t="shared" si="0"/>
        <v>83939</v>
      </c>
      <c r="AF5" s="16">
        <f t="shared" si="0"/>
        <v>83941</v>
      </c>
      <c r="AG5" s="16"/>
      <c r="AI5" s="16">
        <f>MAX(C5:AG5)-B5</f>
        <v>433</v>
      </c>
    </row>
    <row r="6" spans="1:40" s="15" customFormat="1" x14ac:dyDescent="0.25">
      <c r="A6" s="2">
        <v>46549</v>
      </c>
      <c r="B6">
        <v>36959</v>
      </c>
      <c r="C6">
        <v>36993</v>
      </c>
      <c r="D6">
        <v>36998</v>
      </c>
      <c r="E6">
        <v>37004</v>
      </c>
      <c r="F6">
        <v>37027</v>
      </c>
      <c r="G6">
        <v>37054</v>
      </c>
      <c r="H6">
        <v>37083</v>
      </c>
      <c r="I6">
        <v>37109</v>
      </c>
      <c r="J6">
        <v>37129</v>
      </c>
      <c r="K6">
        <v>37160</v>
      </c>
      <c r="L6">
        <v>37170</v>
      </c>
      <c r="M6">
        <v>37203</v>
      </c>
      <c r="N6">
        <v>37236</v>
      </c>
      <c r="O6">
        <v>37238</v>
      </c>
      <c r="P6">
        <v>37244</v>
      </c>
      <c r="Q6">
        <v>37259</v>
      </c>
      <c r="R6">
        <v>37262</v>
      </c>
      <c r="S6">
        <v>37269</v>
      </c>
      <c r="T6">
        <v>37272</v>
      </c>
      <c r="U6">
        <v>37275</v>
      </c>
      <c r="V6">
        <v>37301</v>
      </c>
      <c r="W6">
        <v>37307</v>
      </c>
      <c r="X6">
        <v>37333</v>
      </c>
      <c r="Y6">
        <v>37335</v>
      </c>
      <c r="Z6">
        <v>37352</v>
      </c>
      <c r="AA6">
        <v>37360</v>
      </c>
      <c r="AB6">
        <v>37360</v>
      </c>
      <c r="AC6">
        <v>37365</v>
      </c>
      <c r="AD6">
        <v>37383</v>
      </c>
      <c r="AE6">
        <v>37390</v>
      </c>
      <c r="AF6">
        <v>37392</v>
      </c>
      <c r="AG6"/>
    </row>
    <row r="7" spans="1:40" x14ac:dyDescent="0.25">
      <c r="A7" s="2" t="s">
        <v>61</v>
      </c>
      <c r="B7">
        <v>83571</v>
      </c>
      <c r="C7">
        <v>83606</v>
      </c>
      <c r="D7">
        <v>83613</v>
      </c>
      <c r="E7">
        <v>83621</v>
      </c>
      <c r="F7">
        <v>83645</v>
      </c>
      <c r="G7">
        <v>83673</v>
      </c>
      <c r="H7">
        <v>83702</v>
      </c>
      <c r="I7">
        <v>83730</v>
      </c>
      <c r="J7">
        <v>83751</v>
      </c>
      <c r="K7">
        <v>83784</v>
      </c>
      <c r="L7">
        <v>83795</v>
      </c>
      <c r="M7">
        <v>83829</v>
      </c>
      <c r="N7">
        <v>83863</v>
      </c>
      <c r="O7">
        <v>83867</v>
      </c>
      <c r="P7">
        <v>83875</v>
      </c>
      <c r="Q7">
        <v>83891</v>
      </c>
      <c r="R7">
        <v>83895</v>
      </c>
      <c r="S7">
        <v>83904</v>
      </c>
      <c r="T7">
        <v>83909</v>
      </c>
      <c r="U7">
        <v>83913</v>
      </c>
      <c r="V7">
        <v>83940</v>
      </c>
      <c r="W7">
        <v>83948</v>
      </c>
      <c r="X7">
        <v>83975</v>
      </c>
      <c r="Y7">
        <v>83978</v>
      </c>
      <c r="Z7">
        <v>83996</v>
      </c>
      <c r="AA7">
        <v>84005</v>
      </c>
      <c r="AB7">
        <v>84007</v>
      </c>
      <c r="AC7">
        <v>84014</v>
      </c>
      <c r="AD7">
        <v>84032</v>
      </c>
      <c r="AE7">
        <v>84042</v>
      </c>
      <c r="AF7">
        <v>84045</v>
      </c>
      <c r="AG7" s="16"/>
      <c r="AI7" s="16">
        <f>MAX(C7:AG7)-B7</f>
        <v>474</v>
      </c>
      <c r="AJ7" s="7"/>
    </row>
    <row r="8" spans="1:40" x14ac:dyDescent="0.25">
      <c r="B8">
        <v>11.23</v>
      </c>
      <c r="C8">
        <v>35.1</v>
      </c>
      <c r="D8">
        <v>7.3</v>
      </c>
      <c r="E8">
        <v>7.62</v>
      </c>
      <c r="F8">
        <v>23.98</v>
      </c>
      <c r="G8">
        <v>28.08</v>
      </c>
      <c r="H8">
        <v>29.81</v>
      </c>
      <c r="I8">
        <v>27.3</v>
      </c>
      <c r="J8">
        <v>21.39</v>
      </c>
      <c r="K8">
        <v>32.58</v>
      </c>
      <c r="L8">
        <v>11.68</v>
      </c>
      <c r="M8">
        <v>33.799999999999997</v>
      </c>
      <c r="N8">
        <v>34.14</v>
      </c>
      <c r="O8">
        <v>3.44</v>
      </c>
      <c r="P8">
        <v>8.2899999999999991</v>
      </c>
      <c r="Q8">
        <v>15.94</v>
      </c>
      <c r="R8">
        <v>4.05</v>
      </c>
      <c r="S8">
        <v>8.5299999999999994</v>
      </c>
      <c r="T8">
        <v>5.12</v>
      </c>
      <c r="U8">
        <v>3.81</v>
      </c>
      <c r="V8">
        <v>27.71</v>
      </c>
      <c r="W8">
        <v>7.44</v>
      </c>
      <c r="X8">
        <v>26.91</v>
      </c>
      <c r="Y8">
        <v>3.3</v>
      </c>
      <c r="Z8">
        <v>18.399999999999999</v>
      </c>
      <c r="AA8">
        <v>9.31</v>
      </c>
      <c r="AB8">
        <v>1.83</v>
      </c>
      <c r="AC8">
        <v>6.35</v>
      </c>
      <c r="AD8">
        <v>18.82</v>
      </c>
      <c r="AE8">
        <v>9.2100000000000009</v>
      </c>
      <c r="AF8">
        <v>3.49</v>
      </c>
      <c r="AI8" s="15">
        <f>SUM(C8:AG8)</f>
        <v>474.72999999999996</v>
      </c>
    </row>
    <row r="9" spans="1:40" x14ac:dyDescent="0.25">
      <c r="B9" s="26">
        <v>0.123</v>
      </c>
      <c r="C9" s="26">
        <f t="shared" ref="C9:AF9" si="1">C8/C4-1</f>
        <v>3.2352941176470695E-2</v>
      </c>
      <c r="D9" s="26">
        <f t="shared" si="1"/>
        <v>0.45999999999999996</v>
      </c>
      <c r="E9" s="26">
        <f t="shared" si="1"/>
        <v>0.27</v>
      </c>
      <c r="F9" s="26">
        <f t="shared" si="1"/>
        <v>4.2608695652173845E-2</v>
      </c>
      <c r="G9" s="26">
        <f t="shared" si="1"/>
        <v>4.0000000000000036E-2</v>
      </c>
      <c r="H9" s="26">
        <f t="shared" si="1"/>
        <v>2.7931034482758577E-2</v>
      </c>
      <c r="I9" s="26">
        <f t="shared" si="1"/>
        <v>5.0000000000000044E-2</v>
      </c>
      <c r="J9" s="26">
        <f t="shared" si="1"/>
        <v>6.9500000000000117E-2</v>
      </c>
      <c r="K9" s="26">
        <f t="shared" si="1"/>
        <v>5.0967741935483923E-2</v>
      </c>
      <c r="L9" s="26">
        <f t="shared" si="1"/>
        <v>0.16799999999999993</v>
      </c>
      <c r="M9" s="26">
        <f t="shared" si="1"/>
        <v>2.4242424242424176E-2</v>
      </c>
      <c r="N9" s="26">
        <f t="shared" si="1"/>
        <v>3.4545454545454657E-2</v>
      </c>
      <c r="O9" s="26">
        <f t="shared" si="1"/>
        <v>0.72</v>
      </c>
      <c r="P9" s="26">
        <f t="shared" si="1"/>
        <v>0.3816666666666666</v>
      </c>
      <c r="Q9" s="26">
        <f t="shared" si="1"/>
        <v>6.2666666666666648E-2</v>
      </c>
      <c r="R9" s="26">
        <f t="shared" si="1"/>
        <v>0.34999999999999987</v>
      </c>
      <c r="S9" s="26">
        <f t="shared" si="1"/>
        <v>0.21857142857142842</v>
      </c>
      <c r="T9" s="26">
        <f t="shared" si="1"/>
        <v>0.70666666666666678</v>
      </c>
      <c r="U9" s="26">
        <f t="shared" si="1"/>
        <v>0.27</v>
      </c>
      <c r="V9" s="26">
        <f t="shared" si="1"/>
        <v>6.5769230769230802E-2</v>
      </c>
      <c r="W9" s="26">
        <f t="shared" si="1"/>
        <v>0.24</v>
      </c>
      <c r="X9" s="26">
        <f t="shared" si="1"/>
        <v>3.499999999999992E-2</v>
      </c>
      <c r="Y9" s="26">
        <f t="shared" si="1"/>
        <v>0.64999999999999991</v>
      </c>
      <c r="Z9" s="26">
        <f t="shared" si="1"/>
        <v>8.2352941176470518E-2</v>
      </c>
      <c r="AA9" s="26">
        <f t="shared" si="1"/>
        <v>0.16375000000000006</v>
      </c>
      <c r="AB9" s="26">
        <f t="shared" si="1"/>
        <v>0.83000000000000007</v>
      </c>
      <c r="AC9" s="26">
        <f t="shared" si="1"/>
        <v>0.27</v>
      </c>
      <c r="AD9" s="26">
        <f t="shared" si="1"/>
        <v>4.5555555555555571E-2</v>
      </c>
      <c r="AE9" s="26">
        <f t="shared" si="1"/>
        <v>0.31571428571428584</v>
      </c>
      <c r="AF9" s="26">
        <f t="shared" si="1"/>
        <v>0.74500000000000011</v>
      </c>
      <c r="AG9" s="26"/>
      <c r="AI9" s="26">
        <f>AI8/AI4-1</f>
        <v>9.3847926267281112E-2</v>
      </c>
    </row>
  </sheetData>
  <conditionalFormatting sqref="C4 AE4 V4:AB4 E4:F4 H4:Q4 S4:T4">
    <cfRule type="cellIs" dxfId="2909" priority="28" stopIfTrue="1" operator="greaterThan">
      <formula>70</formula>
    </cfRule>
    <cfRule type="cellIs" dxfId="2908" priority="29" stopIfTrue="1" operator="between">
      <formula>60</formula>
      <formula>70</formula>
    </cfRule>
    <cfRule type="cellIs" dxfId="2907" priority="30" stopIfTrue="1" operator="between">
      <formula>45</formula>
      <formula>60</formula>
    </cfRule>
  </conditionalFormatting>
  <conditionalFormatting sqref="B4">
    <cfRule type="cellIs" dxfId="2906" priority="25" stopIfTrue="1" operator="greaterThan">
      <formula>70</formula>
    </cfRule>
    <cfRule type="cellIs" dxfId="2905" priority="26" stopIfTrue="1" operator="between">
      <formula>60</formula>
      <formula>70</formula>
    </cfRule>
    <cfRule type="cellIs" dxfId="2904" priority="27" stopIfTrue="1" operator="between">
      <formula>45</formula>
      <formula>60</formula>
    </cfRule>
  </conditionalFormatting>
  <conditionalFormatting sqref="AG4">
    <cfRule type="cellIs" dxfId="2903" priority="22" stopIfTrue="1" operator="greaterThan">
      <formula>70</formula>
    </cfRule>
    <cfRule type="cellIs" dxfId="2902" priority="23" stopIfTrue="1" operator="between">
      <formula>60</formula>
      <formula>70</formula>
    </cfRule>
    <cfRule type="cellIs" dxfId="2901" priority="24" stopIfTrue="1" operator="between">
      <formula>45</formula>
      <formula>60</formula>
    </cfRule>
  </conditionalFormatting>
  <conditionalFormatting sqref="AD4">
    <cfRule type="cellIs" dxfId="2900" priority="19" stopIfTrue="1" operator="greaterThan">
      <formula>70</formula>
    </cfRule>
    <cfRule type="cellIs" dxfId="2899" priority="20" stopIfTrue="1" operator="between">
      <formula>60</formula>
      <formula>70</formula>
    </cfRule>
    <cfRule type="cellIs" dxfId="2898" priority="21" stopIfTrue="1" operator="between">
      <formula>45</formula>
      <formula>60</formula>
    </cfRule>
  </conditionalFormatting>
  <conditionalFormatting sqref="D4">
    <cfRule type="cellIs" dxfId="2897" priority="16" stopIfTrue="1" operator="greaterThan">
      <formula>70</formula>
    </cfRule>
    <cfRule type="cellIs" dxfId="2896" priority="17" stopIfTrue="1" operator="between">
      <formula>60</formula>
      <formula>70</formula>
    </cfRule>
    <cfRule type="cellIs" dxfId="2895" priority="18" stopIfTrue="1" operator="between">
      <formula>45</formula>
      <formula>60</formula>
    </cfRule>
  </conditionalFormatting>
  <conditionalFormatting sqref="G4">
    <cfRule type="cellIs" dxfId="2894" priority="13" stopIfTrue="1" operator="greaterThan">
      <formula>70</formula>
    </cfRule>
    <cfRule type="cellIs" dxfId="2893" priority="14" stopIfTrue="1" operator="between">
      <formula>60</formula>
      <formula>70</formula>
    </cfRule>
    <cfRule type="cellIs" dxfId="2892" priority="15" stopIfTrue="1" operator="between">
      <formula>45</formula>
      <formula>60</formula>
    </cfRule>
  </conditionalFormatting>
  <conditionalFormatting sqref="AF4">
    <cfRule type="cellIs" dxfId="2891" priority="10" stopIfTrue="1" operator="greaterThan">
      <formula>70</formula>
    </cfRule>
    <cfRule type="cellIs" dxfId="2890" priority="11" stopIfTrue="1" operator="between">
      <formula>60</formula>
      <formula>70</formula>
    </cfRule>
    <cfRule type="cellIs" dxfId="2889" priority="12" stopIfTrue="1" operator="between">
      <formula>45</formula>
      <formula>60</formula>
    </cfRule>
  </conditionalFormatting>
  <conditionalFormatting sqref="U4">
    <cfRule type="cellIs" dxfId="2888" priority="7" stopIfTrue="1" operator="greaterThan">
      <formula>70</formula>
    </cfRule>
    <cfRule type="cellIs" dxfId="2887" priority="8" stopIfTrue="1" operator="between">
      <formula>60</formula>
      <formula>70</formula>
    </cfRule>
    <cfRule type="cellIs" dxfId="2886" priority="9" stopIfTrue="1" operator="between">
      <formula>45</formula>
      <formula>60</formula>
    </cfRule>
  </conditionalFormatting>
  <conditionalFormatting sqref="AC4">
    <cfRule type="cellIs" dxfId="2885" priority="4" stopIfTrue="1" operator="greaterThan">
      <formula>70</formula>
    </cfRule>
    <cfRule type="cellIs" dxfId="2884" priority="5" stopIfTrue="1" operator="between">
      <formula>60</formula>
      <formula>70</formula>
    </cfRule>
    <cfRule type="cellIs" dxfId="2883" priority="6" stopIfTrue="1" operator="between">
      <formula>45</formula>
      <formula>60</formula>
    </cfRule>
  </conditionalFormatting>
  <conditionalFormatting sqref="R4">
    <cfRule type="cellIs" dxfId="2882" priority="1" stopIfTrue="1" operator="greaterThan">
      <formula>70</formula>
    </cfRule>
    <cfRule type="cellIs" dxfId="2881" priority="2" stopIfTrue="1" operator="between">
      <formula>60</formula>
      <formula>70</formula>
    </cfRule>
    <cfRule type="cellIs" dxfId="288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3" width="6" bestFit="1" customWidth="1"/>
    <col min="4" max="4" width="6.3320312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0.81499999999999995</v>
      </c>
      <c r="C3" s="11">
        <v>6.3090000000000002</v>
      </c>
      <c r="D3" s="11">
        <v>0.84599999999999997</v>
      </c>
      <c r="E3" s="11">
        <v>6.74</v>
      </c>
      <c r="F3" s="11">
        <v>6.89</v>
      </c>
      <c r="G3" s="11">
        <v>3.452</v>
      </c>
      <c r="H3" s="11">
        <v>6.1269999999999998</v>
      </c>
      <c r="I3" s="11">
        <v>6.9589999999999996</v>
      </c>
      <c r="J3" s="11">
        <v>1.48</v>
      </c>
      <c r="K3" s="11">
        <v>7.4729999999999999</v>
      </c>
      <c r="L3" s="11">
        <v>3.246</v>
      </c>
      <c r="M3" s="11">
        <v>5.1429999999999998</v>
      </c>
      <c r="N3" s="11">
        <v>4.8470000000000004</v>
      </c>
      <c r="O3" s="11">
        <v>5.226</v>
      </c>
      <c r="P3" s="11">
        <v>1.6950000000000001</v>
      </c>
      <c r="Q3" s="11">
        <v>1.577</v>
      </c>
      <c r="R3" s="11">
        <v>0.50900000000000001</v>
      </c>
      <c r="S3" s="11">
        <v>4.149</v>
      </c>
      <c r="T3" s="11">
        <v>4.3099999999999996</v>
      </c>
      <c r="U3" s="11">
        <v>0.70599999999999996</v>
      </c>
      <c r="V3" s="11">
        <v>5.2640000000000002</v>
      </c>
      <c r="W3" s="11">
        <v>0.49</v>
      </c>
      <c r="X3" s="11">
        <v>1.58</v>
      </c>
      <c r="Y3" s="11">
        <v>0.88900000000000001</v>
      </c>
      <c r="Z3" s="11">
        <v>0.58599999999999997</v>
      </c>
      <c r="AA3" s="11">
        <v>4.5759999999999996</v>
      </c>
      <c r="AB3" s="11">
        <v>1.8720000000000001</v>
      </c>
      <c r="AC3" s="11">
        <v>1.4</v>
      </c>
      <c r="AD3" s="11">
        <v>2.7959999999999998</v>
      </c>
      <c r="AE3" s="11">
        <v>0.67500000000000004</v>
      </c>
      <c r="AF3" s="11">
        <v>2.84</v>
      </c>
      <c r="AG3" s="11">
        <v>4.1139999999999999</v>
      </c>
      <c r="AH3" s="11"/>
      <c r="AI3" s="11"/>
      <c r="AM3" s="5"/>
    </row>
    <row r="4" spans="1:40" s="4" customFormat="1" x14ac:dyDescent="0.25">
      <c r="A4" s="3" t="s">
        <v>7</v>
      </c>
      <c r="B4" s="22">
        <v>2</v>
      </c>
      <c r="C4" s="22">
        <v>10</v>
      </c>
      <c r="D4" s="22">
        <v>1</v>
      </c>
      <c r="E4" s="22">
        <v>8</v>
      </c>
      <c r="F4" s="22">
        <v>6</v>
      </c>
      <c r="G4" s="22">
        <v>7</v>
      </c>
      <c r="H4" s="22">
        <v>9</v>
      </c>
      <c r="I4" s="22">
        <v>14</v>
      </c>
      <c r="J4" s="22">
        <v>2</v>
      </c>
      <c r="K4" s="22">
        <v>11</v>
      </c>
      <c r="L4" s="22">
        <v>2</v>
      </c>
      <c r="M4" s="22">
        <v>14</v>
      </c>
      <c r="N4" s="22">
        <v>19</v>
      </c>
      <c r="O4" s="22">
        <v>17</v>
      </c>
      <c r="P4" s="22">
        <v>5</v>
      </c>
      <c r="Q4" s="22">
        <v>5</v>
      </c>
      <c r="R4" s="22">
        <v>1</v>
      </c>
      <c r="S4" s="22">
        <v>7</v>
      </c>
      <c r="T4" s="22">
        <v>16</v>
      </c>
      <c r="U4" s="22">
        <v>1</v>
      </c>
      <c r="V4" s="22">
        <v>10</v>
      </c>
      <c r="W4" s="22">
        <v>0</v>
      </c>
      <c r="X4" s="22">
        <v>4</v>
      </c>
      <c r="Y4" s="22">
        <v>1</v>
      </c>
      <c r="Z4" s="22">
        <v>0</v>
      </c>
      <c r="AA4" s="22">
        <v>15</v>
      </c>
      <c r="AB4" s="22">
        <v>5</v>
      </c>
      <c r="AC4" s="22">
        <v>3</v>
      </c>
      <c r="AD4" s="22">
        <v>5</v>
      </c>
      <c r="AE4" s="22">
        <v>2</v>
      </c>
      <c r="AF4" s="22">
        <v>5</v>
      </c>
      <c r="AG4" s="22">
        <v>10</v>
      </c>
      <c r="AI4" s="15">
        <f>SUM(C4:AG4)</f>
        <v>215</v>
      </c>
      <c r="AJ4" s="6">
        <f>AVERAGE(C4:AG4)</f>
        <v>6.935483870967742</v>
      </c>
      <c r="AK4" s="17"/>
    </row>
    <row r="5" spans="1:40" x14ac:dyDescent="0.25">
      <c r="A5" s="2" t="s">
        <v>12</v>
      </c>
      <c r="B5" s="16">
        <v>83941</v>
      </c>
      <c r="C5" s="16">
        <f t="shared" ref="C5:AG5" si="0">$A6+C6</f>
        <v>83951</v>
      </c>
      <c r="D5" s="16">
        <f t="shared" si="0"/>
        <v>83952</v>
      </c>
      <c r="E5" s="16">
        <f t="shared" si="0"/>
        <v>83960</v>
      </c>
      <c r="F5" s="16">
        <f t="shared" si="0"/>
        <v>83966</v>
      </c>
      <c r="G5" s="16">
        <f t="shared" si="0"/>
        <v>83973</v>
      </c>
      <c r="H5" s="16">
        <f t="shared" si="0"/>
        <v>83982</v>
      </c>
      <c r="I5" s="16">
        <f t="shared" si="0"/>
        <v>83996</v>
      </c>
      <c r="J5" s="16">
        <f t="shared" si="0"/>
        <v>83998</v>
      </c>
      <c r="K5" s="16">
        <f t="shared" si="0"/>
        <v>84009</v>
      </c>
      <c r="L5" s="16">
        <f t="shared" si="0"/>
        <v>84011</v>
      </c>
      <c r="M5" s="16">
        <f t="shared" si="0"/>
        <v>84025</v>
      </c>
      <c r="N5" s="16">
        <f t="shared" si="0"/>
        <v>84044</v>
      </c>
      <c r="O5" s="16">
        <f t="shared" si="0"/>
        <v>84061</v>
      </c>
      <c r="P5" s="16">
        <f t="shared" si="0"/>
        <v>84066</v>
      </c>
      <c r="Q5" s="16">
        <f t="shared" si="0"/>
        <v>84071</v>
      </c>
      <c r="R5" s="16">
        <f t="shared" si="0"/>
        <v>84072</v>
      </c>
      <c r="S5" s="16">
        <f t="shared" si="0"/>
        <v>84079</v>
      </c>
      <c r="T5" s="16">
        <f t="shared" si="0"/>
        <v>84095</v>
      </c>
      <c r="U5" s="16">
        <f t="shared" si="0"/>
        <v>84096</v>
      </c>
      <c r="V5" s="16">
        <f t="shared" si="0"/>
        <v>84106</v>
      </c>
      <c r="W5" s="16">
        <f t="shared" si="0"/>
        <v>84106</v>
      </c>
      <c r="X5" s="16">
        <f t="shared" si="0"/>
        <v>84110</v>
      </c>
      <c r="Y5" s="16">
        <f t="shared" si="0"/>
        <v>84111</v>
      </c>
      <c r="Z5" s="16">
        <f t="shared" si="0"/>
        <v>84111</v>
      </c>
      <c r="AA5" s="16">
        <f t="shared" si="0"/>
        <v>84126</v>
      </c>
      <c r="AB5" s="16">
        <f t="shared" si="0"/>
        <v>84131</v>
      </c>
      <c r="AC5" s="16">
        <f t="shared" si="0"/>
        <v>84134</v>
      </c>
      <c r="AD5" s="16">
        <f t="shared" si="0"/>
        <v>84139</v>
      </c>
      <c r="AE5" s="16">
        <f t="shared" si="0"/>
        <v>84141</v>
      </c>
      <c r="AF5" s="16">
        <f t="shared" si="0"/>
        <v>84146</v>
      </c>
      <c r="AG5" s="16">
        <f t="shared" si="0"/>
        <v>84156</v>
      </c>
      <c r="AI5" s="16">
        <f>MAX(C5:AG5)-B5</f>
        <v>215</v>
      </c>
    </row>
    <row r="6" spans="1:40" s="15" customFormat="1" x14ac:dyDescent="0.25">
      <c r="A6" s="2">
        <v>46549</v>
      </c>
      <c r="B6">
        <v>37392</v>
      </c>
      <c r="C6">
        <v>37402</v>
      </c>
      <c r="D6">
        <v>37403</v>
      </c>
      <c r="E6">
        <v>37411</v>
      </c>
      <c r="F6">
        <v>37417</v>
      </c>
      <c r="G6">
        <v>37424</v>
      </c>
      <c r="H6">
        <v>37433</v>
      </c>
      <c r="I6">
        <v>37447</v>
      </c>
      <c r="J6">
        <v>37449</v>
      </c>
      <c r="K6">
        <v>37460</v>
      </c>
      <c r="L6">
        <v>37462</v>
      </c>
      <c r="M6">
        <v>37476</v>
      </c>
      <c r="N6">
        <v>37495</v>
      </c>
      <c r="O6">
        <v>37512</v>
      </c>
      <c r="P6">
        <v>37517</v>
      </c>
      <c r="Q6">
        <v>37522</v>
      </c>
      <c r="R6">
        <v>37523</v>
      </c>
      <c r="S6">
        <v>37530</v>
      </c>
      <c r="T6">
        <v>37546</v>
      </c>
      <c r="U6">
        <v>37547</v>
      </c>
      <c r="V6">
        <v>37557</v>
      </c>
      <c r="W6">
        <v>37557</v>
      </c>
      <c r="X6">
        <v>37561</v>
      </c>
      <c r="Y6">
        <v>37562</v>
      </c>
      <c r="Z6">
        <v>37562</v>
      </c>
      <c r="AA6">
        <v>37577</v>
      </c>
      <c r="AB6">
        <v>37582</v>
      </c>
      <c r="AC6">
        <v>37585</v>
      </c>
      <c r="AD6">
        <v>37590</v>
      </c>
      <c r="AE6">
        <v>37592</v>
      </c>
      <c r="AF6">
        <v>37597</v>
      </c>
      <c r="AG6">
        <v>37607</v>
      </c>
    </row>
    <row r="7" spans="1:40" x14ac:dyDescent="0.25">
      <c r="A7" s="2" t="s">
        <v>61</v>
      </c>
      <c r="B7">
        <v>84045</v>
      </c>
      <c r="C7">
        <v>84056</v>
      </c>
      <c r="D7">
        <v>84058</v>
      </c>
      <c r="E7">
        <v>84067</v>
      </c>
      <c r="F7">
        <v>84074</v>
      </c>
      <c r="G7">
        <v>84083</v>
      </c>
      <c r="H7">
        <v>84094</v>
      </c>
      <c r="I7">
        <v>84109</v>
      </c>
      <c r="J7">
        <v>84112</v>
      </c>
      <c r="K7">
        <v>84124</v>
      </c>
      <c r="L7">
        <v>84129</v>
      </c>
      <c r="M7">
        <v>84143</v>
      </c>
      <c r="N7">
        <v>84164</v>
      </c>
      <c r="O7">
        <v>84182</v>
      </c>
      <c r="P7">
        <v>84188</v>
      </c>
      <c r="Q7">
        <v>84195</v>
      </c>
      <c r="R7">
        <v>84197</v>
      </c>
      <c r="S7">
        <v>84205</v>
      </c>
      <c r="T7">
        <v>84222</v>
      </c>
      <c r="U7">
        <v>84225</v>
      </c>
      <c r="V7">
        <v>84236</v>
      </c>
      <c r="W7">
        <v>84237</v>
      </c>
      <c r="X7">
        <v>84243</v>
      </c>
      <c r="Y7">
        <v>84245</v>
      </c>
      <c r="Z7">
        <v>84245</v>
      </c>
      <c r="AA7">
        <v>84262</v>
      </c>
      <c r="AB7">
        <v>84268</v>
      </c>
      <c r="AC7">
        <v>84273</v>
      </c>
      <c r="AD7">
        <v>84279</v>
      </c>
      <c r="AE7">
        <v>84282</v>
      </c>
      <c r="AF7">
        <v>84289</v>
      </c>
      <c r="AG7">
        <v>84301</v>
      </c>
      <c r="AI7" s="16">
        <f>MAX(C7:AG7)-B7</f>
        <v>256</v>
      </c>
      <c r="AJ7" s="7"/>
    </row>
    <row r="8" spans="1:40" x14ac:dyDescent="0.25">
      <c r="B8">
        <v>3.49</v>
      </c>
      <c r="C8">
        <v>11.14</v>
      </c>
      <c r="D8">
        <v>2.0099999999999998</v>
      </c>
      <c r="E8">
        <v>9.0299999999999994</v>
      </c>
      <c r="F8">
        <v>7.24</v>
      </c>
      <c r="G8">
        <v>8.51</v>
      </c>
      <c r="H8">
        <v>11.15</v>
      </c>
      <c r="I8">
        <v>14.66</v>
      </c>
      <c r="J8">
        <v>3.28</v>
      </c>
      <c r="K8">
        <v>12.32</v>
      </c>
      <c r="L8">
        <v>4.0999999999999996</v>
      </c>
      <c r="M8">
        <v>14.72</v>
      </c>
      <c r="N8">
        <v>20.399999999999999</v>
      </c>
      <c r="O8">
        <v>17.920000000000002</v>
      </c>
      <c r="P8">
        <v>6.74</v>
      </c>
      <c r="Q8">
        <v>6.92</v>
      </c>
      <c r="R8">
        <v>1.33</v>
      </c>
      <c r="S8">
        <v>8.15</v>
      </c>
      <c r="T8">
        <v>17.32</v>
      </c>
      <c r="U8">
        <v>2.7</v>
      </c>
      <c r="V8">
        <v>11.12</v>
      </c>
      <c r="W8">
        <v>1.61</v>
      </c>
      <c r="X8">
        <v>5.44</v>
      </c>
      <c r="Y8">
        <v>2.11</v>
      </c>
      <c r="Z8">
        <v>0.96</v>
      </c>
      <c r="AA8">
        <v>16.11</v>
      </c>
      <c r="AB8">
        <v>5.68</v>
      </c>
      <c r="AC8">
        <v>4.87</v>
      </c>
      <c r="AD8">
        <v>6.13</v>
      </c>
      <c r="AE8">
        <v>3.21</v>
      </c>
      <c r="AF8">
        <v>6.95</v>
      </c>
      <c r="AG8">
        <v>11.77</v>
      </c>
      <c r="AI8" s="15">
        <f>SUM(C8:AG8)</f>
        <v>255.60000000000008</v>
      </c>
    </row>
    <row r="9" spans="1:40" x14ac:dyDescent="0.25">
      <c r="B9" s="26">
        <v>0.74500000000000011</v>
      </c>
      <c r="C9" s="26">
        <f t="shared" ref="C9:V9" si="1">C8/C4-1</f>
        <v>0.1140000000000001</v>
      </c>
      <c r="D9" s="26">
        <f t="shared" si="1"/>
        <v>1.0099999999999998</v>
      </c>
      <c r="E9" s="26">
        <f t="shared" si="1"/>
        <v>0.12874999999999992</v>
      </c>
      <c r="F9" s="26">
        <f t="shared" si="1"/>
        <v>0.20666666666666678</v>
      </c>
      <c r="G9" s="26">
        <f t="shared" si="1"/>
        <v>0.21571428571428575</v>
      </c>
      <c r="H9" s="26">
        <f t="shared" si="1"/>
        <v>0.23888888888888893</v>
      </c>
      <c r="I9" s="26">
        <f t="shared" si="1"/>
        <v>4.7142857142857153E-2</v>
      </c>
      <c r="J9" s="26">
        <f t="shared" si="1"/>
        <v>0.6399999999999999</v>
      </c>
      <c r="K9" s="26">
        <f t="shared" si="1"/>
        <v>0.12000000000000011</v>
      </c>
      <c r="L9" s="26">
        <f t="shared" si="1"/>
        <v>1.0499999999999998</v>
      </c>
      <c r="M9" s="26">
        <f t="shared" si="1"/>
        <v>5.1428571428571379E-2</v>
      </c>
      <c r="N9" s="26">
        <f t="shared" si="1"/>
        <v>7.3684210526315796E-2</v>
      </c>
      <c r="O9" s="26">
        <f t="shared" si="1"/>
        <v>5.4117647058823604E-2</v>
      </c>
      <c r="P9" s="26">
        <f t="shared" si="1"/>
        <v>0.34800000000000009</v>
      </c>
      <c r="Q9" s="26">
        <f t="shared" si="1"/>
        <v>0.3839999999999999</v>
      </c>
      <c r="R9" s="26">
        <f t="shared" si="1"/>
        <v>0.33000000000000007</v>
      </c>
      <c r="S9" s="26">
        <f t="shared" si="1"/>
        <v>0.16428571428571437</v>
      </c>
      <c r="T9" s="26">
        <f t="shared" si="1"/>
        <v>8.2500000000000018E-2</v>
      </c>
      <c r="U9" s="26">
        <f t="shared" si="1"/>
        <v>1.7000000000000002</v>
      </c>
      <c r="V9" s="26">
        <f t="shared" si="1"/>
        <v>0.11199999999999988</v>
      </c>
      <c r="W9" s="26" t="e">
        <f t="shared" ref="W9:X9" si="2">W8/W4-1</f>
        <v>#DIV/0!</v>
      </c>
      <c r="X9" s="26">
        <f t="shared" si="2"/>
        <v>0.3600000000000001</v>
      </c>
      <c r="Y9" s="26">
        <f t="shared" ref="Y9" si="3">Y8/Y4-1</f>
        <v>1.1099999999999999</v>
      </c>
      <c r="Z9" s="26"/>
      <c r="AA9" s="26">
        <f t="shared" ref="AA9:AB9" si="4">AA8/AA4-1</f>
        <v>7.4000000000000066E-2</v>
      </c>
      <c r="AB9" s="26">
        <f t="shared" si="4"/>
        <v>0.1359999999999999</v>
      </c>
      <c r="AC9" s="26">
        <f t="shared" ref="AC9:AD9" si="5">AC8/AC4-1</f>
        <v>0.62333333333333329</v>
      </c>
      <c r="AD9" s="26">
        <f t="shared" si="5"/>
        <v>0.22599999999999998</v>
      </c>
      <c r="AE9" s="26">
        <f t="shared" ref="AE9:AF9" si="6">AE8/AE4-1</f>
        <v>0.60499999999999998</v>
      </c>
      <c r="AF9" s="26">
        <f t="shared" si="6"/>
        <v>0.39000000000000012</v>
      </c>
      <c r="AG9" s="26">
        <f t="shared" ref="AG9" si="7">AG8/AG4-1</f>
        <v>0.17700000000000005</v>
      </c>
      <c r="AI9" s="26">
        <f>AI8/AI4-1</f>
        <v>0.18883720930232606</v>
      </c>
    </row>
  </sheetData>
  <conditionalFormatting sqref="C4 AE4 V4 E4:F4 H4:Q4 S4:T4 X4:Z4 AB4">
    <cfRule type="cellIs" dxfId="2879" priority="34" stopIfTrue="1" operator="greaterThan">
      <formula>70</formula>
    </cfRule>
    <cfRule type="cellIs" dxfId="2878" priority="35" stopIfTrue="1" operator="between">
      <formula>60</formula>
      <formula>70</formula>
    </cfRule>
    <cfRule type="cellIs" dxfId="2877" priority="36" stopIfTrue="1" operator="between">
      <formula>45</formula>
      <formula>60</formula>
    </cfRule>
  </conditionalFormatting>
  <conditionalFormatting sqref="B4">
    <cfRule type="cellIs" dxfId="2876" priority="31" stopIfTrue="1" operator="greaterThan">
      <formula>70</formula>
    </cfRule>
    <cfRule type="cellIs" dxfId="2875" priority="32" stopIfTrue="1" operator="between">
      <formula>60</formula>
      <formula>70</formula>
    </cfRule>
    <cfRule type="cellIs" dxfId="2874" priority="33" stopIfTrue="1" operator="between">
      <formula>45</formula>
      <formula>60</formula>
    </cfRule>
  </conditionalFormatting>
  <conditionalFormatting sqref="AG4">
    <cfRule type="cellIs" dxfId="2873" priority="28" stopIfTrue="1" operator="greaterThan">
      <formula>70</formula>
    </cfRule>
    <cfRule type="cellIs" dxfId="2872" priority="29" stopIfTrue="1" operator="between">
      <formula>60</formula>
      <formula>70</formula>
    </cfRule>
    <cfRule type="cellIs" dxfId="2871" priority="30" stopIfTrue="1" operator="between">
      <formula>45</formula>
      <formula>60</formula>
    </cfRule>
  </conditionalFormatting>
  <conditionalFormatting sqref="AD4">
    <cfRule type="cellIs" dxfId="2870" priority="25" stopIfTrue="1" operator="greaterThan">
      <formula>70</formula>
    </cfRule>
    <cfRule type="cellIs" dxfId="2869" priority="26" stopIfTrue="1" operator="between">
      <formula>60</formula>
      <formula>70</formula>
    </cfRule>
    <cfRule type="cellIs" dxfId="2868" priority="27" stopIfTrue="1" operator="between">
      <formula>45</formula>
      <formula>60</formula>
    </cfRule>
  </conditionalFormatting>
  <conditionalFormatting sqref="D4">
    <cfRule type="cellIs" dxfId="2867" priority="22" stopIfTrue="1" operator="greaterThan">
      <formula>70</formula>
    </cfRule>
    <cfRule type="cellIs" dxfId="2866" priority="23" stopIfTrue="1" operator="between">
      <formula>60</formula>
      <formula>70</formula>
    </cfRule>
    <cfRule type="cellIs" dxfId="2865" priority="24" stopIfTrue="1" operator="between">
      <formula>45</formula>
      <formula>60</formula>
    </cfRule>
  </conditionalFormatting>
  <conditionalFormatting sqref="G4">
    <cfRule type="cellIs" dxfId="2864" priority="19" stopIfTrue="1" operator="greaterThan">
      <formula>70</formula>
    </cfRule>
    <cfRule type="cellIs" dxfId="2863" priority="20" stopIfTrue="1" operator="between">
      <formula>60</formula>
      <formula>70</formula>
    </cfRule>
    <cfRule type="cellIs" dxfId="2862" priority="21" stopIfTrue="1" operator="between">
      <formula>45</formula>
      <formula>60</formula>
    </cfRule>
  </conditionalFormatting>
  <conditionalFormatting sqref="AF4">
    <cfRule type="cellIs" dxfId="2861" priority="16" stopIfTrue="1" operator="greaterThan">
      <formula>70</formula>
    </cfRule>
    <cfRule type="cellIs" dxfId="2860" priority="17" stopIfTrue="1" operator="between">
      <formula>60</formula>
      <formula>70</formula>
    </cfRule>
    <cfRule type="cellIs" dxfId="2859" priority="18" stopIfTrue="1" operator="between">
      <formula>45</formula>
      <formula>60</formula>
    </cfRule>
  </conditionalFormatting>
  <conditionalFormatting sqref="U4">
    <cfRule type="cellIs" dxfId="2858" priority="13" stopIfTrue="1" operator="greaterThan">
      <formula>70</formula>
    </cfRule>
    <cfRule type="cellIs" dxfId="2857" priority="14" stopIfTrue="1" operator="between">
      <formula>60</formula>
      <formula>70</formula>
    </cfRule>
    <cfRule type="cellIs" dxfId="2856" priority="15" stopIfTrue="1" operator="between">
      <formula>45</formula>
      <formula>60</formula>
    </cfRule>
  </conditionalFormatting>
  <conditionalFormatting sqref="AC4">
    <cfRule type="cellIs" dxfId="2855" priority="10" stopIfTrue="1" operator="greaterThan">
      <formula>70</formula>
    </cfRule>
    <cfRule type="cellIs" dxfId="2854" priority="11" stopIfTrue="1" operator="between">
      <formula>60</formula>
      <formula>70</formula>
    </cfRule>
    <cfRule type="cellIs" dxfId="2853" priority="12" stopIfTrue="1" operator="between">
      <formula>45</formula>
      <formula>60</formula>
    </cfRule>
  </conditionalFormatting>
  <conditionalFormatting sqref="R4">
    <cfRule type="cellIs" dxfId="2852" priority="7" stopIfTrue="1" operator="greaterThan">
      <formula>70</formula>
    </cfRule>
    <cfRule type="cellIs" dxfId="2851" priority="8" stopIfTrue="1" operator="between">
      <formula>60</formula>
      <formula>70</formula>
    </cfRule>
    <cfRule type="cellIs" dxfId="2850" priority="9" stopIfTrue="1" operator="between">
      <formula>45</formula>
      <formula>60</formula>
    </cfRule>
  </conditionalFormatting>
  <conditionalFormatting sqref="W4">
    <cfRule type="cellIs" dxfId="2849" priority="4" stopIfTrue="1" operator="greaterThan">
      <formula>70</formula>
    </cfRule>
    <cfRule type="cellIs" dxfId="2848" priority="5" stopIfTrue="1" operator="between">
      <formula>60</formula>
      <formula>70</formula>
    </cfRule>
    <cfRule type="cellIs" dxfId="2847" priority="6" stopIfTrue="1" operator="between">
      <formula>45</formula>
      <formula>60</formula>
    </cfRule>
  </conditionalFormatting>
  <conditionalFormatting sqref="AA4">
    <cfRule type="cellIs" dxfId="2846" priority="1" stopIfTrue="1" operator="greaterThan">
      <formula>70</formula>
    </cfRule>
    <cfRule type="cellIs" dxfId="2845" priority="2" stopIfTrue="1" operator="between">
      <formula>60</formula>
      <formula>70</formula>
    </cfRule>
    <cfRule type="cellIs" dxfId="2844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4" width="6.2187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4.1139999999999999</v>
      </c>
      <c r="C3" s="11">
        <v>0.89500000000000002</v>
      </c>
      <c r="D3" s="11">
        <v>6.9489999999999998</v>
      </c>
      <c r="E3" s="11">
        <v>5.319</v>
      </c>
      <c r="F3" s="11">
        <v>5.5069999999999997</v>
      </c>
      <c r="G3" s="11">
        <v>0.56399999999999995</v>
      </c>
      <c r="H3" s="11">
        <v>5.149</v>
      </c>
      <c r="I3" s="11">
        <v>0.88900000000000001</v>
      </c>
      <c r="J3" s="11">
        <v>1.1599999999999999</v>
      </c>
      <c r="K3" s="11">
        <v>2.0880000000000001</v>
      </c>
      <c r="L3" s="11">
        <v>4.0999999999999996</v>
      </c>
      <c r="M3" s="11">
        <v>6.0309999999999997</v>
      </c>
      <c r="N3" s="11">
        <v>4.516</v>
      </c>
      <c r="O3" s="11">
        <v>0.28100000000000003</v>
      </c>
      <c r="P3" s="11">
        <v>1.34</v>
      </c>
      <c r="Q3" s="11">
        <v>5.9749999999999996</v>
      </c>
      <c r="R3" s="11">
        <v>6.4950000000000001</v>
      </c>
      <c r="S3" s="11">
        <v>1.0529999999999999</v>
      </c>
      <c r="T3" s="11">
        <v>7.0149999999999997</v>
      </c>
      <c r="U3" s="11">
        <v>6.3179999999999996</v>
      </c>
      <c r="V3" s="11">
        <v>7.5460000000000003</v>
      </c>
      <c r="W3" s="11">
        <v>7.3639999999999999</v>
      </c>
      <c r="X3" s="11">
        <v>4.8310000000000004</v>
      </c>
      <c r="Y3" s="11">
        <v>6.0330000000000004</v>
      </c>
      <c r="Z3" s="11">
        <v>5.0620000000000003</v>
      </c>
      <c r="AA3" s="11">
        <v>7.6139999999999999</v>
      </c>
      <c r="AB3" s="11">
        <v>9.1850000000000005</v>
      </c>
      <c r="AC3" s="11">
        <v>9.5039999999999996</v>
      </c>
      <c r="AD3" s="11">
        <v>7.907</v>
      </c>
      <c r="AE3" s="11">
        <v>6.8860000000000001</v>
      </c>
      <c r="AF3" s="11">
        <v>8.9120000000000008</v>
      </c>
      <c r="AG3" s="11">
        <v>8.952</v>
      </c>
      <c r="AH3" s="11"/>
      <c r="AI3" s="11"/>
      <c r="AM3" s="5"/>
    </row>
    <row r="4" spans="1:40" s="4" customFormat="1" x14ac:dyDescent="0.25">
      <c r="A4" s="3" t="s">
        <v>7</v>
      </c>
      <c r="B4" s="22">
        <v>10</v>
      </c>
      <c r="C4" s="22">
        <v>2</v>
      </c>
      <c r="D4" s="22">
        <v>10</v>
      </c>
      <c r="E4" s="22">
        <v>19</v>
      </c>
      <c r="F4" s="22">
        <v>20</v>
      </c>
      <c r="G4" s="22">
        <v>0</v>
      </c>
      <c r="H4" s="22">
        <v>10</v>
      </c>
      <c r="I4" s="22">
        <v>2</v>
      </c>
      <c r="J4" s="22">
        <v>4</v>
      </c>
      <c r="K4" s="22">
        <v>3</v>
      </c>
      <c r="L4" s="22">
        <v>5</v>
      </c>
      <c r="M4" s="22">
        <v>12</v>
      </c>
      <c r="N4" s="22">
        <v>6</v>
      </c>
      <c r="O4" s="22">
        <v>0</v>
      </c>
      <c r="P4" s="22">
        <v>2</v>
      </c>
      <c r="Q4" s="22">
        <v>23</v>
      </c>
      <c r="R4" s="22">
        <v>26</v>
      </c>
      <c r="S4" s="22">
        <v>1</v>
      </c>
      <c r="T4" s="22">
        <v>23</v>
      </c>
      <c r="U4" s="22">
        <v>28</v>
      </c>
      <c r="V4" s="22">
        <v>13</v>
      </c>
      <c r="W4" s="22">
        <v>26</v>
      </c>
      <c r="X4" s="22">
        <v>11</v>
      </c>
      <c r="Y4" s="22">
        <v>13</v>
      </c>
      <c r="Z4" s="22">
        <v>14</v>
      </c>
      <c r="AA4" s="22">
        <v>31</v>
      </c>
      <c r="AB4" s="22">
        <v>21</v>
      </c>
      <c r="AC4" s="22">
        <v>21</v>
      </c>
      <c r="AD4" s="22">
        <v>8</v>
      </c>
      <c r="AE4" s="22">
        <v>19</v>
      </c>
      <c r="AF4" s="22">
        <v>27</v>
      </c>
      <c r="AG4" s="22">
        <v>21</v>
      </c>
      <c r="AI4" s="15">
        <f>SUM(C4:AG4)</f>
        <v>421</v>
      </c>
      <c r="AJ4" s="6">
        <f>AVERAGE(C4:AG4)</f>
        <v>13.580645161290322</v>
      </c>
      <c r="AK4" s="17"/>
    </row>
    <row r="5" spans="1:40" x14ac:dyDescent="0.25">
      <c r="A5" s="2" t="s">
        <v>12</v>
      </c>
      <c r="B5" s="16">
        <v>84156</v>
      </c>
      <c r="C5" s="16">
        <f t="shared" ref="C5:AG5" si="0">$A6+C6</f>
        <v>84158</v>
      </c>
      <c r="D5" s="16">
        <f t="shared" si="0"/>
        <v>84168</v>
      </c>
      <c r="E5" s="16">
        <f t="shared" si="0"/>
        <v>84187</v>
      </c>
      <c r="F5" s="16">
        <f t="shared" si="0"/>
        <v>84207</v>
      </c>
      <c r="G5" s="16">
        <f t="shared" si="0"/>
        <v>84207</v>
      </c>
      <c r="H5" s="16">
        <f t="shared" si="0"/>
        <v>84217</v>
      </c>
      <c r="I5" s="16">
        <f t="shared" si="0"/>
        <v>84219</v>
      </c>
      <c r="J5" s="16">
        <f t="shared" si="0"/>
        <v>84223</v>
      </c>
      <c r="K5" s="16">
        <f t="shared" si="0"/>
        <v>84226</v>
      </c>
      <c r="L5" s="16">
        <f t="shared" si="0"/>
        <v>84231</v>
      </c>
      <c r="M5" s="16">
        <f t="shared" si="0"/>
        <v>84243</v>
      </c>
      <c r="N5" s="16">
        <f t="shared" si="0"/>
        <v>84249</v>
      </c>
      <c r="O5" s="16">
        <f t="shared" si="0"/>
        <v>84249</v>
      </c>
      <c r="P5" s="16">
        <f t="shared" si="0"/>
        <v>84251</v>
      </c>
      <c r="Q5" s="16">
        <f t="shared" si="0"/>
        <v>84274</v>
      </c>
      <c r="R5" s="16">
        <f t="shared" si="0"/>
        <v>84301</v>
      </c>
      <c r="S5" s="16">
        <f t="shared" si="0"/>
        <v>84301</v>
      </c>
      <c r="T5" s="16">
        <f t="shared" si="0"/>
        <v>84324</v>
      </c>
      <c r="U5" s="16">
        <f t="shared" si="0"/>
        <v>84352</v>
      </c>
      <c r="V5" s="16">
        <f t="shared" si="0"/>
        <v>84365</v>
      </c>
      <c r="W5" s="16">
        <f t="shared" si="0"/>
        <v>84391</v>
      </c>
      <c r="X5" s="16">
        <f t="shared" si="0"/>
        <v>84402</v>
      </c>
      <c r="Y5" s="16">
        <f t="shared" si="0"/>
        <v>84415</v>
      </c>
      <c r="Z5" s="16">
        <f t="shared" si="0"/>
        <v>84429</v>
      </c>
      <c r="AA5" s="16">
        <f t="shared" si="0"/>
        <v>84460</v>
      </c>
      <c r="AB5" s="16">
        <f t="shared" si="0"/>
        <v>84481</v>
      </c>
      <c r="AC5" s="16">
        <f t="shared" si="0"/>
        <v>84502</v>
      </c>
      <c r="AD5" s="16">
        <f t="shared" si="0"/>
        <v>84510</v>
      </c>
      <c r="AE5" s="16">
        <f t="shared" si="0"/>
        <v>84529</v>
      </c>
      <c r="AF5" s="16">
        <f t="shared" si="0"/>
        <v>84556</v>
      </c>
      <c r="AG5" s="16">
        <f t="shared" si="0"/>
        <v>84577</v>
      </c>
      <c r="AI5" s="16">
        <f>MAX(C5:AG5)-B5</f>
        <v>421</v>
      </c>
    </row>
    <row r="6" spans="1:40" s="15" customFormat="1" x14ac:dyDescent="0.25">
      <c r="A6" s="2">
        <v>46549</v>
      </c>
      <c r="B6">
        <v>37607</v>
      </c>
      <c r="C6">
        <v>37609</v>
      </c>
      <c r="D6">
        <v>37619</v>
      </c>
      <c r="E6">
        <v>37638</v>
      </c>
      <c r="F6">
        <v>37658</v>
      </c>
      <c r="G6">
        <v>37658</v>
      </c>
      <c r="H6">
        <v>37668</v>
      </c>
      <c r="I6">
        <v>37670</v>
      </c>
      <c r="J6">
        <v>37674</v>
      </c>
      <c r="K6">
        <v>37677</v>
      </c>
      <c r="L6">
        <v>37682</v>
      </c>
      <c r="M6">
        <v>37694</v>
      </c>
      <c r="N6">
        <v>37700</v>
      </c>
      <c r="O6">
        <v>37700</v>
      </c>
      <c r="P6">
        <v>37702</v>
      </c>
      <c r="Q6">
        <v>37725</v>
      </c>
      <c r="R6">
        <v>37752</v>
      </c>
      <c r="S6">
        <v>37752</v>
      </c>
      <c r="T6">
        <v>37775</v>
      </c>
      <c r="U6">
        <v>37803</v>
      </c>
      <c r="V6">
        <v>37816</v>
      </c>
      <c r="W6">
        <v>37842</v>
      </c>
      <c r="X6">
        <v>37853</v>
      </c>
      <c r="Y6">
        <v>37866</v>
      </c>
      <c r="Z6">
        <v>37880</v>
      </c>
      <c r="AA6">
        <v>37911</v>
      </c>
      <c r="AB6">
        <v>37932</v>
      </c>
      <c r="AC6">
        <v>37953</v>
      </c>
      <c r="AD6">
        <v>37961</v>
      </c>
      <c r="AE6">
        <v>37980</v>
      </c>
      <c r="AF6">
        <v>38007</v>
      </c>
      <c r="AG6">
        <v>38028</v>
      </c>
    </row>
    <row r="7" spans="1:40" x14ac:dyDescent="0.25">
      <c r="A7" s="2" t="s">
        <v>61</v>
      </c>
      <c r="B7">
        <v>84301</v>
      </c>
      <c r="C7">
        <v>84303</v>
      </c>
      <c r="D7">
        <v>84315</v>
      </c>
      <c r="E7">
        <v>84335</v>
      </c>
      <c r="F7">
        <v>84356</v>
      </c>
      <c r="G7">
        <v>84358</v>
      </c>
      <c r="H7">
        <v>84369</v>
      </c>
      <c r="I7">
        <v>84372</v>
      </c>
      <c r="J7">
        <v>84377</v>
      </c>
      <c r="K7">
        <v>84381</v>
      </c>
      <c r="L7">
        <v>84387</v>
      </c>
      <c r="M7">
        <v>84400</v>
      </c>
      <c r="N7">
        <v>84408</v>
      </c>
      <c r="O7">
        <v>84409</v>
      </c>
      <c r="P7">
        <v>84412</v>
      </c>
      <c r="Q7">
        <v>84436</v>
      </c>
      <c r="R7">
        <v>84463</v>
      </c>
      <c r="S7">
        <v>84466</v>
      </c>
      <c r="T7">
        <v>84490</v>
      </c>
      <c r="U7">
        <v>84520</v>
      </c>
      <c r="V7">
        <v>84534</v>
      </c>
      <c r="W7">
        <v>84561</v>
      </c>
      <c r="X7">
        <v>84574</v>
      </c>
      <c r="Y7">
        <v>84588</v>
      </c>
      <c r="Z7">
        <v>84603</v>
      </c>
      <c r="AA7">
        <v>84636</v>
      </c>
      <c r="AB7">
        <v>84658</v>
      </c>
      <c r="AC7">
        <v>84680</v>
      </c>
      <c r="AD7">
        <v>84689</v>
      </c>
      <c r="AE7">
        <v>84710</v>
      </c>
      <c r="AF7">
        <v>84738</v>
      </c>
      <c r="AG7">
        <v>84761</v>
      </c>
      <c r="AI7" s="16">
        <f>MAX(C7:AG7)-B7</f>
        <v>460</v>
      </c>
      <c r="AJ7" s="7"/>
    </row>
    <row r="8" spans="1:40" x14ac:dyDescent="0.25">
      <c r="B8">
        <v>11.77</v>
      </c>
      <c r="C8">
        <v>2.73</v>
      </c>
      <c r="D8">
        <v>11.13</v>
      </c>
      <c r="E8">
        <v>20.65</v>
      </c>
      <c r="F8">
        <v>21.18</v>
      </c>
      <c r="G8">
        <v>1.31</v>
      </c>
      <c r="H8">
        <v>11</v>
      </c>
      <c r="I8">
        <v>3.42</v>
      </c>
      <c r="J8">
        <v>4.75</v>
      </c>
      <c r="K8">
        <v>4.3099999999999996</v>
      </c>
      <c r="L8">
        <v>6.12</v>
      </c>
      <c r="M8">
        <v>13.7</v>
      </c>
      <c r="N8">
        <v>7.37</v>
      </c>
      <c r="O8">
        <v>0.69</v>
      </c>
      <c r="P8">
        <v>3.66</v>
      </c>
      <c r="Q8">
        <v>23.77</v>
      </c>
      <c r="R8">
        <v>27.25</v>
      </c>
      <c r="S8">
        <v>3.14</v>
      </c>
      <c r="T8">
        <v>24.15</v>
      </c>
      <c r="U8">
        <v>29.04</v>
      </c>
      <c r="V8">
        <v>14.51</v>
      </c>
      <c r="W8">
        <v>27.09</v>
      </c>
      <c r="X8">
        <v>12.81</v>
      </c>
      <c r="Y8">
        <v>14.54</v>
      </c>
      <c r="Z8">
        <v>14.8</v>
      </c>
      <c r="AA8">
        <v>32.82</v>
      </c>
      <c r="AB8">
        <v>22.08</v>
      </c>
      <c r="AC8">
        <v>21.78</v>
      </c>
      <c r="AD8">
        <v>9.43</v>
      </c>
      <c r="AE8">
        <v>21.05</v>
      </c>
      <c r="AF8">
        <v>27.55</v>
      </c>
      <c r="AG8">
        <v>22.86</v>
      </c>
      <c r="AI8" s="15">
        <f>SUM(C8:AG8)</f>
        <v>460.69</v>
      </c>
    </row>
    <row r="9" spans="1:40" x14ac:dyDescent="0.25">
      <c r="B9" s="26">
        <v>0.17700000000000005</v>
      </c>
      <c r="C9" s="26">
        <f t="shared" ref="C9:D9" si="1">C8/C4-1</f>
        <v>0.36499999999999999</v>
      </c>
      <c r="D9" s="26">
        <f t="shared" si="1"/>
        <v>0.11299999999999999</v>
      </c>
      <c r="E9" s="26">
        <f t="shared" ref="E9:F9" si="2">E8/E4-1</f>
        <v>8.6842105263157832E-2</v>
      </c>
      <c r="F9" s="26">
        <f t="shared" si="2"/>
        <v>5.8999999999999941E-2</v>
      </c>
      <c r="G9" s="26"/>
      <c r="H9" s="26">
        <f t="shared" ref="H9:I9" si="3">H8/H4-1</f>
        <v>0.10000000000000009</v>
      </c>
      <c r="I9" s="26">
        <f t="shared" si="3"/>
        <v>0.71</v>
      </c>
      <c r="J9" s="26">
        <f t="shared" ref="J9:K9" si="4">J8/J4-1</f>
        <v>0.1875</v>
      </c>
      <c r="K9" s="26">
        <f t="shared" si="4"/>
        <v>0.43666666666666654</v>
      </c>
      <c r="L9" s="26">
        <f t="shared" ref="L9:M9" si="5">L8/L4-1</f>
        <v>0.22399999999999998</v>
      </c>
      <c r="M9" s="26">
        <f t="shared" si="5"/>
        <v>0.14166666666666661</v>
      </c>
      <c r="N9" s="26">
        <f t="shared" ref="N9:P9" si="6">N8/N4-1</f>
        <v>0.22833333333333328</v>
      </c>
      <c r="O9" s="26"/>
      <c r="P9" s="26">
        <f t="shared" si="6"/>
        <v>0.83000000000000007</v>
      </c>
      <c r="Q9" s="26">
        <f t="shared" ref="Q9:R9" si="7">Q8/Q4-1</f>
        <v>3.347826086956518E-2</v>
      </c>
      <c r="R9" s="26">
        <f t="shared" si="7"/>
        <v>4.8076923076923128E-2</v>
      </c>
      <c r="S9" s="26">
        <f t="shared" ref="S9:T9" si="8">S8/S4-1</f>
        <v>2.14</v>
      </c>
      <c r="T9" s="26">
        <f t="shared" si="8"/>
        <v>5.0000000000000044E-2</v>
      </c>
      <c r="U9" s="26">
        <f t="shared" ref="U9:V9" si="9">U8/U4-1</f>
        <v>3.7142857142857144E-2</v>
      </c>
      <c r="V9" s="26">
        <f t="shared" si="9"/>
        <v>0.11615384615384605</v>
      </c>
      <c r="W9" s="26">
        <f t="shared" ref="W9:X9" si="10">W8/W4-1</f>
        <v>4.1923076923076952E-2</v>
      </c>
      <c r="X9" s="26">
        <f t="shared" si="10"/>
        <v>0.16454545454545455</v>
      </c>
      <c r="Y9" s="26">
        <f t="shared" ref="Y9:Z9" si="11">Y8/Y4-1</f>
        <v>0.1184615384615384</v>
      </c>
      <c r="Z9" s="26">
        <f t="shared" si="11"/>
        <v>5.7142857142857162E-2</v>
      </c>
      <c r="AA9" s="26">
        <f t="shared" ref="AA9:AB9" si="12">AA8/AA4-1</f>
        <v>5.8709677419354955E-2</v>
      </c>
      <c r="AB9" s="26">
        <f t="shared" si="12"/>
        <v>5.1428571428571379E-2</v>
      </c>
      <c r="AC9" s="26">
        <f t="shared" ref="AC9:AD9" si="13">AC8/AC4-1</f>
        <v>3.7142857142857144E-2</v>
      </c>
      <c r="AD9" s="26">
        <f t="shared" si="13"/>
        <v>0.17874999999999996</v>
      </c>
      <c r="AE9" s="26">
        <f t="shared" ref="AE9:AF9" si="14">AE8/AE4-1</f>
        <v>0.10789473684210527</v>
      </c>
      <c r="AF9" s="26">
        <f t="shared" si="14"/>
        <v>2.0370370370370372E-2</v>
      </c>
      <c r="AG9" s="26">
        <f t="shared" ref="AG9" si="15">AG8/AG4-1</f>
        <v>8.8571428571428523E-2</v>
      </c>
      <c r="AI9" s="26">
        <f>AI8/AI4-1</f>
        <v>9.4275534441805142E-2</v>
      </c>
    </row>
  </sheetData>
  <conditionalFormatting sqref="C4 AE4 V4 E4:F4 H4:O4 S4:T4 X4:Z4 AB4 Q4">
    <cfRule type="cellIs" dxfId="2843" priority="37" stopIfTrue="1" operator="greaterThan">
      <formula>70</formula>
    </cfRule>
    <cfRule type="cellIs" dxfId="2842" priority="38" stopIfTrue="1" operator="between">
      <formula>60</formula>
      <formula>70</formula>
    </cfRule>
    <cfRule type="cellIs" dxfId="2841" priority="39" stopIfTrue="1" operator="between">
      <formula>45</formula>
      <formula>60</formula>
    </cfRule>
  </conditionalFormatting>
  <conditionalFormatting sqref="B4">
    <cfRule type="cellIs" dxfId="2840" priority="34" stopIfTrue="1" operator="greaterThan">
      <formula>70</formula>
    </cfRule>
    <cfRule type="cellIs" dxfId="2839" priority="35" stopIfTrue="1" operator="between">
      <formula>60</formula>
      <formula>70</formula>
    </cfRule>
    <cfRule type="cellIs" dxfId="2838" priority="36" stopIfTrue="1" operator="between">
      <formula>45</formula>
      <formula>60</formula>
    </cfRule>
  </conditionalFormatting>
  <conditionalFormatting sqref="AG4">
    <cfRule type="cellIs" dxfId="2837" priority="31" stopIfTrue="1" operator="greaterThan">
      <formula>70</formula>
    </cfRule>
    <cfRule type="cellIs" dxfId="2836" priority="32" stopIfTrue="1" operator="between">
      <formula>60</formula>
      <formula>70</formula>
    </cfRule>
    <cfRule type="cellIs" dxfId="2835" priority="33" stopIfTrue="1" operator="between">
      <formula>45</formula>
      <formula>60</formula>
    </cfRule>
  </conditionalFormatting>
  <conditionalFormatting sqref="AD4">
    <cfRule type="cellIs" dxfId="2834" priority="28" stopIfTrue="1" operator="greaterThan">
      <formula>70</formula>
    </cfRule>
    <cfRule type="cellIs" dxfId="2833" priority="29" stopIfTrue="1" operator="between">
      <formula>60</formula>
      <formula>70</formula>
    </cfRule>
    <cfRule type="cellIs" dxfId="2832" priority="30" stopIfTrue="1" operator="between">
      <formula>45</formula>
      <formula>60</formula>
    </cfRule>
  </conditionalFormatting>
  <conditionalFormatting sqref="D4">
    <cfRule type="cellIs" dxfId="2831" priority="25" stopIfTrue="1" operator="greaterThan">
      <formula>70</formula>
    </cfRule>
    <cfRule type="cellIs" dxfId="2830" priority="26" stopIfTrue="1" operator="between">
      <formula>60</formula>
      <formula>70</formula>
    </cfRule>
    <cfRule type="cellIs" dxfId="2829" priority="27" stopIfTrue="1" operator="between">
      <formula>45</formula>
      <formula>60</formula>
    </cfRule>
  </conditionalFormatting>
  <conditionalFormatting sqref="G4">
    <cfRule type="cellIs" dxfId="2828" priority="22" stopIfTrue="1" operator="greaterThan">
      <formula>70</formula>
    </cfRule>
    <cfRule type="cellIs" dxfId="2827" priority="23" stopIfTrue="1" operator="between">
      <formula>60</formula>
      <formula>70</formula>
    </cfRule>
    <cfRule type="cellIs" dxfId="2826" priority="24" stopIfTrue="1" operator="between">
      <formula>45</formula>
      <formula>60</formula>
    </cfRule>
  </conditionalFormatting>
  <conditionalFormatting sqref="AF4">
    <cfRule type="cellIs" dxfId="2825" priority="19" stopIfTrue="1" operator="greaterThan">
      <formula>70</formula>
    </cfRule>
    <cfRule type="cellIs" dxfId="2824" priority="20" stopIfTrue="1" operator="between">
      <formula>60</formula>
      <formula>70</formula>
    </cfRule>
    <cfRule type="cellIs" dxfId="2823" priority="21" stopIfTrue="1" operator="between">
      <formula>45</formula>
      <formula>60</formula>
    </cfRule>
  </conditionalFormatting>
  <conditionalFormatting sqref="U4">
    <cfRule type="cellIs" dxfId="2822" priority="16" stopIfTrue="1" operator="greaterThan">
      <formula>70</formula>
    </cfRule>
    <cfRule type="cellIs" dxfId="2821" priority="17" stopIfTrue="1" operator="between">
      <formula>60</formula>
      <formula>70</formula>
    </cfRule>
    <cfRule type="cellIs" dxfId="2820" priority="18" stopIfTrue="1" operator="between">
      <formula>45</formula>
      <formula>60</formula>
    </cfRule>
  </conditionalFormatting>
  <conditionalFormatting sqref="AC4">
    <cfRule type="cellIs" dxfId="2819" priority="13" stopIfTrue="1" operator="greaterThan">
      <formula>70</formula>
    </cfRule>
    <cfRule type="cellIs" dxfId="2818" priority="14" stopIfTrue="1" operator="between">
      <formula>60</formula>
      <formula>70</formula>
    </cfRule>
    <cfRule type="cellIs" dxfId="2817" priority="15" stopIfTrue="1" operator="between">
      <formula>45</formula>
      <formula>60</formula>
    </cfRule>
  </conditionalFormatting>
  <conditionalFormatting sqref="R4">
    <cfRule type="cellIs" dxfId="2816" priority="10" stopIfTrue="1" operator="greaterThan">
      <formula>70</formula>
    </cfRule>
    <cfRule type="cellIs" dxfId="2815" priority="11" stopIfTrue="1" operator="between">
      <formula>60</formula>
      <formula>70</formula>
    </cfRule>
    <cfRule type="cellIs" dxfId="2814" priority="12" stopIfTrue="1" operator="between">
      <formula>45</formula>
      <formula>60</formula>
    </cfRule>
  </conditionalFormatting>
  <conditionalFormatting sqref="W4">
    <cfRule type="cellIs" dxfId="2813" priority="7" stopIfTrue="1" operator="greaterThan">
      <formula>70</formula>
    </cfRule>
    <cfRule type="cellIs" dxfId="2812" priority="8" stopIfTrue="1" operator="between">
      <formula>60</formula>
      <formula>70</formula>
    </cfRule>
    <cfRule type="cellIs" dxfId="2811" priority="9" stopIfTrue="1" operator="between">
      <formula>45</formula>
      <formula>60</formula>
    </cfRule>
  </conditionalFormatting>
  <conditionalFormatting sqref="AA4">
    <cfRule type="cellIs" dxfId="2810" priority="4" stopIfTrue="1" operator="greaterThan">
      <formula>70</formula>
    </cfRule>
    <cfRule type="cellIs" dxfId="2809" priority="5" stopIfTrue="1" operator="between">
      <formula>60</formula>
      <formula>70</formula>
    </cfRule>
    <cfRule type="cellIs" dxfId="2808" priority="6" stopIfTrue="1" operator="between">
      <formula>45</formula>
      <formula>60</formula>
    </cfRule>
  </conditionalFormatting>
  <conditionalFormatting sqref="P4">
    <cfRule type="cellIs" dxfId="2807" priority="1" stopIfTrue="1" operator="greaterThan">
      <formula>70</formula>
    </cfRule>
    <cfRule type="cellIs" dxfId="2806" priority="2" stopIfTrue="1" operator="between">
      <formula>60</formula>
      <formula>70</formula>
    </cfRule>
    <cfRule type="cellIs" dxfId="2805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4" width="6.2187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8.952</v>
      </c>
      <c r="C3" s="11">
        <v>0.44700000000000001</v>
      </c>
      <c r="D3" s="11">
        <v>3.7170000000000001</v>
      </c>
      <c r="E3" s="11">
        <v>0</v>
      </c>
      <c r="F3" s="11">
        <v>5.1580000000000004</v>
      </c>
      <c r="G3" s="11">
        <v>8.7620000000000005</v>
      </c>
      <c r="H3" s="11">
        <v>3.125</v>
      </c>
      <c r="I3" s="11">
        <v>2.4</v>
      </c>
      <c r="J3" s="11">
        <v>8.0739999999999998</v>
      </c>
      <c r="K3" s="11">
        <v>10.776</v>
      </c>
      <c r="L3" s="11">
        <v>8.7530000000000001</v>
      </c>
      <c r="M3" s="11">
        <v>5.1559999999999997</v>
      </c>
      <c r="N3" s="11">
        <v>9.49</v>
      </c>
      <c r="O3" s="11">
        <v>8.9420000000000002</v>
      </c>
      <c r="P3" s="11">
        <v>9</v>
      </c>
      <c r="Q3" s="11">
        <v>9.0449999999999999</v>
      </c>
      <c r="R3" s="11">
        <v>9.1159999999999997</v>
      </c>
      <c r="S3" s="11">
        <v>9.2149999999999999</v>
      </c>
      <c r="T3" s="11">
        <v>9.11</v>
      </c>
      <c r="U3" s="11">
        <v>8.6669999999999998</v>
      </c>
      <c r="V3" s="11">
        <v>8.6630000000000003</v>
      </c>
      <c r="W3" s="11">
        <v>8.6150000000000002</v>
      </c>
      <c r="X3" s="11">
        <v>11.26</v>
      </c>
      <c r="Y3" s="11">
        <v>9.4440000000000008</v>
      </c>
      <c r="Z3" s="11">
        <v>9.0060000000000002</v>
      </c>
      <c r="AA3" s="11">
        <v>9.0939999999999994</v>
      </c>
      <c r="AB3" s="11">
        <v>9.2799999999999994</v>
      </c>
      <c r="AC3" s="11">
        <v>9.0730000000000004</v>
      </c>
      <c r="AD3" s="11">
        <v>10.218999999999999</v>
      </c>
      <c r="AE3" s="11"/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21</v>
      </c>
      <c r="C4" s="22">
        <v>1</v>
      </c>
      <c r="D4" s="22">
        <v>5</v>
      </c>
      <c r="E4" s="22">
        <v>0</v>
      </c>
      <c r="F4" s="22">
        <v>18</v>
      </c>
      <c r="G4" s="22">
        <v>42</v>
      </c>
      <c r="H4" s="22">
        <v>14</v>
      </c>
      <c r="I4" s="22">
        <v>6</v>
      </c>
      <c r="J4" s="22">
        <v>31</v>
      </c>
      <c r="K4" s="22">
        <v>22</v>
      </c>
      <c r="L4" s="22">
        <v>13</v>
      </c>
      <c r="M4" s="22">
        <v>9</v>
      </c>
      <c r="N4" s="22">
        <v>37</v>
      </c>
      <c r="O4" s="22">
        <v>48</v>
      </c>
      <c r="P4" s="22">
        <v>50</v>
      </c>
      <c r="Q4" s="22">
        <v>50</v>
      </c>
      <c r="R4" s="22">
        <v>52</v>
      </c>
      <c r="S4" s="22">
        <v>53</v>
      </c>
      <c r="T4" s="22">
        <v>51</v>
      </c>
      <c r="U4" s="22">
        <v>49</v>
      </c>
      <c r="V4" s="22">
        <v>48</v>
      </c>
      <c r="W4" s="22">
        <v>50</v>
      </c>
      <c r="X4" s="22">
        <v>44</v>
      </c>
      <c r="Y4" s="22">
        <v>50</v>
      </c>
      <c r="Z4" s="22">
        <v>55</v>
      </c>
      <c r="AA4" s="22">
        <v>54</v>
      </c>
      <c r="AB4" s="22">
        <v>51</v>
      </c>
      <c r="AC4" s="22">
        <v>57</v>
      </c>
      <c r="AD4" s="22">
        <v>52</v>
      </c>
      <c r="AE4" s="22"/>
      <c r="AF4" s="22"/>
      <c r="AG4" s="22"/>
      <c r="AI4" s="15">
        <f>SUM(C4:AG4)</f>
        <v>1012</v>
      </c>
      <c r="AJ4" s="6">
        <f>AVERAGE(C4:AG4)</f>
        <v>36.142857142857146</v>
      </c>
      <c r="AK4" s="17"/>
    </row>
    <row r="5" spans="1:40" x14ac:dyDescent="0.25">
      <c r="A5" s="2" t="s">
        <v>12</v>
      </c>
      <c r="B5" s="16">
        <f t="shared" ref="B5:AD5" si="0">$A6+B6</f>
        <v>84577</v>
      </c>
      <c r="C5" s="16">
        <f t="shared" si="0"/>
        <v>84578</v>
      </c>
      <c r="D5" s="16">
        <f t="shared" si="0"/>
        <v>84583</v>
      </c>
      <c r="E5" s="16">
        <f t="shared" si="0"/>
        <v>84583</v>
      </c>
      <c r="F5" s="16">
        <f t="shared" si="0"/>
        <v>84601</v>
      </c>
      <c r="G5" s="16">
        <f t="shared" si="0"/>
        <v>84643</v>
      </c>
      <c r="H5" s="16">
        <f t="shared" si="0"/>
        <v>84657</v>
      </c>
      <c r="I5" s="16">
        <f t="shared" si="0"/>
        <v>84663</v>
      </c>
      <c r="J5" s="16">
        <f t="shared" si="0"/>
        <v>84694</v>
      </c>
      <c r="K5" s="16">
        <f t="shared" si="0"/>
        <v>84716</v>
      </c>
      <c r="L5" s="16">
        <f t="shared" si="0"/>
        <v>84729</v>
      </c>
      <c r="M5" s="16">
        <f t="shared" si="0"/>
        <v>84738</v>
      </c>
      <c r="N5" s="16">
        <f t="shared" si="0"/>
        <v>84775</v>
      </c>
      <c r="O5" s="16">
        <f t="shared" si="0"/>
        <v>84823</v>
      </c>
      <c r="P5" s="16">
        <f t="shared" si="0"/>
        <v>84873</v>
      </c>
      <c r="Q5" s="16">
        <f t="shared" si="0"/>
        <v>84923</v>
      </c>
      <c r="R5" s="16">
        <f t="shared" si="0"/>
        <v>84975</v>
      </c>
      <c r="S5" s="16">
        <f t="shared" si="0"/>
        <v>85028</v>
      </c>
      <c r="T5" s="16">
        <f t="shared" si="0"/>
        <v>85079</v>
      </c>
      <c r="U5" s="16">
        <f t="shared" si="0"/>
        <v>85128</v>
      </c>
      <c r="V5" s="16">
        <f t="shared" si="0"/>
        <v>85176</v>
      </c>
      <c r="W5" s="16">
        <f t="shared" si="0"/>
        <v>85226</v>
      </c>
      <c r="X5" s="16">
        <f t="shared" si="0"/>
        <v>85270</v>
      </c>
      <c r="Y5" s="16">
        <f t="shared" si="0"/>
        <v>85320</v>
      </c>
      <c r="Z5" s="16">
        <f t="shared" si="0"/>
        <v>85375</v>
      </c>
      <c r="AA5" s="16">
        <f t="shared" si="0"/>
        <v>85429</v>
      </c>
      <c r="AB5" s="16">
        <f t="shared" si="0"/>
        <v>85480</v>
      </c>
      <c r="AC5" s="16">
        <f t="shared" si="0"/>
        <v>85537</v>
      </c>
      <c r="AD5" s="16">
        <f t="shared" si="0"/>
        <v>85589</v>
      </c>
      <c r="AE5" s="16"/>
      <c r="AF5" s="16"/>
      <c r="AG5" s="16"/>
      <c r="AI5" s="16">
        <f>MAX(C5:AG5)-B5</f>
        <v>1012</v>
      </c>
    </row>
    <row r="6" spans="1:40" s="15" customFormat="1" x14ac:dyDescent="0.25">
      <c r="A6" s="2">
        <v>46549</v>
      </c>
      <c r="B6">
        <v>38028</v>
      </c>
      <c r="C6">
        <v>38029</v>
      </c>
      <c r="D6">
        <v>38034</v>
      </c>
      <c r="E6">
        <v>38034</v>
      </c>
      <c r="F6">
        <v>38052</v>
      </c>
      <c r="G6">
        <v>38094</v>
      </c>
      <c r="H6">
        <v>38108</v>
      </c>
      <c r="I6">
        <v>38114</v>
      </c>
      <c r="J6">
        <v>38145</v>
      </c>
      <c r="K6">
        <v>38167</v>
      </c>
      <c r="L6">
        <v>38180</v>
      </c>
      <c r="M6">
        <v>38189</v>
      </c>
      <c r="N6">
        <v>38226</v>
      </c>
      <c r="O6">
        <v>38274</v>
      </c>
      <c r="P6">
        <v>38324</v>
      </c>
      <c r="Q6">
        <v>38374</v>
      </c>
      <c r="R6">
        <v>38426</v>
      </c>
      <c r="S6">
        <v>38479</v>
      </c>
      <c r="T6">
        <v>38530</v>
      </c>
      <c r="U6">
        <v>38579</v>
      </c>
      <c r="V6">
        <v>38627</v>
      </c>
      <c r="W6">
        <v>38677</v>
      </c>
      <c r="X6">
        <v>38721</v>
      </c>
      <c r="Y6">
        <v>38771</v>
      </c>
      <c r="Z6">
        <v>38826</v>
      </c>
      <c r="AA6">
        <v>38880</v>
      </c>
      <c r="AB6">
        <v>38931</v>
      </c>
      <c r="AC6">
        <v>38988</v>
      </c>
      <c r="AD6">
        <v>39040</v>
      </c>
      <c r="AE6"/>
      <c r="AF6"/>
      <c r="AG6"/>
    </row>
    <row r="7" spans="1:40" x14ac:dyDescent="0.25">
      <c r="A7" s="2" t="s">
        <v>61</v>
      </c>
      <c r="B7">
        <v>84761</v>
      </c>
      <c r="C7">
        <v>84762</v>
      </c>
      <c r="D7">
        <v>84769</v>
      </c>
      <c r="E7">
        <v>84769</v>
      </c>
      <c r="F7">
        <v>84788</v>
      </c>
      <c r="G7">
        <v>84832</v>
      </c>
      <c r="H7">
        <v>84847</v>
      </c>
      <c r="I7">
        <v>84855</v>
      </c>
      <c r="J7">
        <v>84887</v>
      </c>
      <c r="K7">
        <v>84911</v>
      </c>
      <c r="L7">
        <v>84925</v>
      </c>
      <c r="M7">
        <v>84935</v>
      </c>
      <c r="N7">
        <v>84973</v>
      </c>
      <c r="O7">
        <v>85023</v>
      </c>
      <c r="P7">
        <v>85073</v>
      </c>
      <c r="Q7">
        <v>85125</v>
      </c>
      <c r="R7">
        <v>85178</v>
      </c>
      <c r="S7">
        <v>85232</v>
      </c>
      <c r="T7">
        <v>85284</v>
      </c>
      <c r="U7">
        <v>85334</v>
      </c>
      <c r="V7">
        <v>85383</v>
      </c>
      <c r="W7">
        <v>85434</v>
      </c>
      <c r="X7">
        <v>85479</v>
      </c>
      <c r="Y7">
        <v>85531</v>
      </c>
      <c r="Z7">
        <v>85586</v>
      </c>
      <c r="AA7">
        <v>85642</v>
      </c>
      <c r="AB7">
        <v>85694</v>
      </c>
      <c r="AC7">
        <v>85752</v>
      </c>
      <c r="AD7">
        <v>85805</v>
      </c>
      <c r="AI7" s="16">
        <f>MAX(C7:AG7)-B7</f>
        <v>1044</v>
      </c>
      <c r="AJ7" s="7"/>
    </row>
    <row r="8" spans="1:40" x14ac:dyDescent="0.25">
      <c r="B8">
        <v>22.86</v>
      </c>
      <c r="C8">
        <v>1.57</v>
      </c>
      <c r="D8">
        <v>6.5</v>
      </c>
      <c r="E8">
        <v>0.09</v>
      </c>
      <c r="F8">
        <v>19.03</v>
      </c>
      <c r="G8">
        <v>43.9</v>
      </c>
      <c r="H8">
        <v>14.92</v>
      </c>
      <c r="I8">
        <v>8.34</v>
      </c>
      <c r="J8">
        <v>31.84</v>
      </c>
      <c r="K8">
        <v>23.8</v>
      </c>
      <c r="L8">
        <v>14.18</v>
      </c>
      <c r="M8">
        <v>10.27</v>
      </c>
      <c r="N8">
        <v>38.14</v>
      </c>
      <c r="O8">
        <v>49.5</v>
      </c>
      <c r="P8">
        <v>50.57</v>
      </c>
      <c r="Q8">
        <v>51.75</v>
      </c>
      <c r="R8">
        <v>52.73</v>
      </c>
      <c r="S8">
        <v>53.56</v>
      </c>
      <c r="T8">
        <v>52.82</v>
      </c>
      <c r="U8">
        <v>49.52</v>
      </c>
      <c r="V8">
        <v>49.43</v>
      </c>
      <c r="W8">
        <v>50.65</v>
      </c>
      <c r="X8">
        <v>45.31</v>
      </c>
      <c r="Y8">
        <v>51.77</v>
      </c>
      <c r="Z8">
        <v>55.34</v>
      </c>
      <c r="AA8">
        <v>55.18</v>
      </c>
      <c r="AB8">
        <v>52.76</v>
      </c>
      <c r="AC8">
        <v>57.26</v>
      </c>
      <c r="AD8">
        <v>53.68</v>
      </c>
      <c r="AI8" s="15">
        <f>SUM(C8:AG8)</f>
        <v>1044.4100000000001</v>
      </c>
    </row>
    <row r="9" spans="1:40" x14ac:dyDescent="0.25">
      <c r="B9" s="26">
        <f t="shared" ref="B9" si="1">B8/B4-1</f>
        <v>8.8571428571428523E-2</v>
      </c>
      <c r="C9" s="26">
        <f t="shared" ref="C9:D9" si="2">C8/C4-1</f>
        <v>0.57000000000000006</v>
      </c>
      <c r="D9" s="26">
        <f t="shared" si="2"/>
        <v>0.30000000000000004</v>
      </c>
      <c r="E9" s="26"/>
      <c r="F9" s="26">
        <f t="shared" ref="F9:G9" si="3">F8/F4-1</f>
        <v>5.7222222222222285E-2</v>
      </c>
      <c r="G9" s="26">
        <f t="shared" si="3"/>
        <v>4.5238095238095299E-2</v>
      </c>
      <c r="H9" s="26">
        <f t="shared" ref="H9:I9" si="4">H8/H4-1</f>
        <v>6.5714285714285614E-2</v>
      </c>
      <c r="I9" s="26">
        <f t="shared" si="4"/>
        <v>0.3899999999999999</v>
      </c>
      <c r="J9" s="26">
        <f t="shared" ref="J9:K9" si="5">J8/J4-1</f>
        <v>2.709677419354839E-2</v>
      </c>
      <c r="K9" s="26">
        <f t="shared" si="5"/>
        <v>8.181818181818179E-2</v>
      </c>
      <c r="L9" s="26">
        <f t="shared" ref="L9:M9" si="6">L8/L4-1</f>
        <v>9.0769230769230713E-2</v>
      </c>
      <c r="M9" s="26">
        <f t="shared" si="6"/>
        <v>0.14111111111111097</v>
      </c>
      <c r="N9" s="26">
        <f t="shared" ref="N9:O9" si="7">N8/N4-1</f>
        <v>3.0810810810810718E-2</v>
      </c>
      <c r="O9" s="26">
        <f t="shared" si="7"/>
        <v>3.125E-2</v>
      </c>
      <c r="P9" s="26">
        <f t="shared" ref="P9:Q9" si="8">P8/P4-1</f>
        <v>1.1400000000000077E-2</v>
      </c>
      <c r="Q9" s="26">
        <f t="shared" si="8"/>
        <v>3.499999999999992E-2</v>
      </c>
      <c r="R9" s="26">
        <f t="shared" ref="R9:S9" si="9">R8/R4-1</f>
        <v>1.4038461538461444E-2</v>
      </c>
      <c r="S9" s="26">
        <f t="shared" si="9"/>
        <v>1.0566037735849187E-2</v>
      </c>
      <c r="T9" s="26">
        <f t="shared" ref="T9:U9" si="10">T8/T4-1</f>
        <v>3.5686274509803884E-2</v>
      </c>
      <c r="U9" s="26">
        <f t="shared" si="10"/>
        <v>1.0612244897959311E-2</v>
      </c>
      <c r="V9" s="26">
        <f t="shared" ref="V9:W9" si="11">V8/V4-1</f>
        <v>2.9791666666666661E-2</v>
      </c>
      <c r="W9" s="26">
        <f t="shared" si="11"/>
        <v>1.2999999999999901E-2</v>
      </c>
      <c r="X9" s="26">
        <f t="shared" ref="X9:Y9" si="12">X8/X4-1</f>
        <v>2.9772727272727284E-2</v>
      </c>
      <c r="Y9" s="26">
        <f t="shared" si="12"/>
        <v>3.5400000000000098E-2</v>
      </c>
      <c r="Z9" s="26">
        <f t="shared" ref="Z9:AA9" si="13">Z8/Z4-1</f>
        <v>6.1818181818182882E-3</v>
      </c>
      <c r="AA9" s="26">
        <f t="shared" si="13"/>
        <v>2.1851851851851789E-2</v>
      </c>
      <c r="AB9" s="26">
        <f t="shared" ref="AB9:AC9" si="14">AB8/AB4-1</f>
        <v>3.4509803921568549E-2</v>
      </c>
      <c r="AC9" s="26">
        <f t="shared" si="14"/>
        <v>4.5614035087719884E-3</v>
      </c>
      <c r="AD9" s="26">
        <f t="shared" ref="AD9" si="15">AD8/AD4-1</f>
        <v>3.2307692307692371E-2</v>
      </c>
      <c r="AE9" s="26"/>
      <c r="AF9" s="26"/>
      <c r="AG9" s="26"/>
      <c r="AI9" s="26">
        <f>AI8/AI4-1</f>
        <v>3.2025691699604897E-2</v>
      </c>
    </row>
  </sheetData>
  <conditionalFormatting sqref="C4 AE4 V4 E4:F4 H4:O4 S4:T4 X4:Z4 AB4 Q4">
    <cfRule type="cellIs" dxfId="2804" priority="40" stopIfTrue="1" operator="greaterThan">
      <formula>70</formula>
    </cfRule>
    <cfRule type="cellIs" dxfId="2803" priority="41" stopIfTrue="1" operator="between">
      <formula>60</formula>
      <formula>70</formula>
    </cfRule>
    <cfRule type="cellIs" dxfId="2802" priority="42" stopIfTrue="1" operator="between">
      <formula>45</formula>
      <formula>60</formula>
    </cfRule>
  </conditionalFormatting>
  <conditionalFormatting sqref="AG4">
    <cfRule type="cellIs" dxfId="2801" priority="34" stopIfTrue="1" operator="greaterThan">
      <formula>70</formula>
    </cfRule>
    <cfRule type="cellIs" dxfId="2800" priority="35" stopIfTrue="1" operator="between">
      <formula>60</formula>
      <formula>70</formula>
    </cfRule>
    <cfRule type="cellIs" dxfId="2799" priority="36" stopIfTrue="1" operator="between">
      <formula>45</formula>
      <formula>60</formula>
    </cfRule>
  </conditionalFormatting>
  <conditionalFormatting sqref="AD4">
    <cfRule type="cellIs" dxfId="2798" priority="31" stopIfTrue="1" operator="greaterThan">
      <formula>70</formula>
    </cfRule>
    <cfRule type="cellIs" dxfId="2797" priority="32" stopIfTrue="1" operator="between">
      <formula>60</formula>
      <formula>70</formula>
    </cfRule>
    <cfRule type="cellIs" dxfId="2796" priority="33" stopIfTrue="1" operator="between">
      <formula>45</formula>
      <formula>60</formula>
    </cfRule>
  </conditionalFormatting>
  <conditionalFormatting sqref="D4">
    <cfRule type="cellIs" dxfId="2795" priority="28" stopIfTrue="1" operator="greaterThan">
      <formula>70</formula>
    </cfRule>
    <cfRule type="cellIs" dxfId="2794" priority="29" stopIfTrue="1" operator="between">
      <formula>60</formula>
      <formula>70</formula>
    </cfRule>
    <cfRule type="cellIs" dxfId="2793" priority="30" stopIfTrue="1" operator="between">
      <formula>45</formula>
      <formula>60</formula>
    </cfRule>
  </conditionalFormatting>
  <conditionalFormatting sqref="G4">
    <cfRule type="cellIs" dxfId="2792" priority="25" stopIfTrue="1" operator="greaterThan">
      <formula>70</formula>
    </cfRule>
    <cfRule type="cellIs" dxfId="2791" priority="26" stopIfTrue="1" operator="between">
      <formula>60</formula>
      <formula>70</formula>
    </cfRule>
    <cfRule type="cellIs" dxfId="2790" priority="27" stopIfTrue="1" operator="between">
      <formula>45</formula>
      <formula>60</formula>
    </cfRule>
  </conditionalFormatting>
  <conditionalFormatting sqref="AF4">
    <cfRule type="cellIs" dxfId="2789" priority="22" stopIfTrue="1" operator="greaterThan">
      <formula>70</formula>
    </cfRule>
    <cfRule type="cellIs" dxfId="2788" priority="23" stopIfTrue="1" operator="between">
      <formula>60</formula>
      <formula>70</formula>
    </cfRule>
    <cfRule type="cellIs" dxfId="2787" priority="24" stopIfTrue="1" operator="between">
      <formula>45</formula>
      <formula>60</formula>
    </cfRule>
  </conditionalFormatting>
  <conditionalFormatting sqref="U4">
    <cfRule type="cellIs" dxfId="2786" priority="19" stopIfTrue="1" operator="greaterThan">
      <formula>70</formula>
    </cfRule>
    <cfRule type="cellIs" dxfId="2785" priority="20" stopIfTrue="1" operator="between">
      <formula>60</formula>
      <formula>70</formula>
    </cfRule>
    <cfRule type="cellIs" dxfId="2784" priority="21" stopIfTrue="1" operator="between">
      <formula>45</formula>
      <formula>60</formula>
    </cfRule>
  </conditionalFormatting>
  <conditionalFormatting sqref="AC4">
    <cfRule type="cellIs" dxfId="2783" priority="16" stopIfTrue="1" operator="greaterThan">
      <formula>70</formula>
    </cfRule>
    <cfRule type="cellIs" dxfId="2782" priority="17" stopIfTrue="1" operator="between">
      <formula>60</formula>
      <formula>70</formula>
    </cfRule>
    <cfRule type="cellIs" dxfId="2781" priority="18" stopIfTrue="1" operator="between">
      <formula>45</formula>
      <formula>60</formula>
    </cfRule>
  </conditionalFormatting>
  <conditionalFormatting sqref="R4">
    <cfRule type="cellIs" dxfId="2780" priority="13" stopIfTrue="1" operator="greaterThan">
      <formula>70</formula>
    </cfRule>
    <cfRule type="cellIs" dxfId="2779" priority="14" stopIfTrue="1" operator="between">
      <formula>60</formula>
      <formula>70</formula>
    </cfRule>
    <cfRule type="cellIs" dxfId="2778" priority="15" stopIfTrue="1" operator="between">
      <formula>45</formula>
      <formula>60</formula>
    </cfRule>
  </conditionalFormatting>
  <conditionalFormatting sqref="W4">
    <cfRule type="cellIs" dxfId="2777" priority="10" stopIfTrue="1" operator="greaterThan">
      <formula>70</formula>
    </cfRule>
    <cfRule type="cellIs" dxfId="2776" priority="11" stopIfTrue="1" operator="between">
      <formula>60</formula>
      <formula>70</formula>
    </cfRule>
    <cfRule type="cellIs" dxfId="2775" priority="12" stopIfTrue="1" operator="between">
      <formula>45</formula>
      <formula>60</formula>
    </cfRule>
  </conditionalFormatting>
  <conditionalFormatting sqref="AA4">
    <cfRule type="cellIs" dxfId="2774" priority="7" stopIfTrue="1" operator="greaterThan">
      <formula>70</formula>
    </cfRule>
    <cfRule type="cellIs" dxfId="2773" priority="8" stopIfTrue="1" operator="between">
      <formula>60</formula>
      <formula>70</formula>
    </cfRule>
    <cfRule type="cellIs" dxfId="2772" priority="9" stopIfTrue="1" operator="between">
      <formula>45</formula>
      <formula>60</formula>
    </cfRule>
  </conditionalFormatting>
  <conditionalFormatting sqref="P4">
    <cfRule type="cellIs" dxfId="2771" priority="4" stopIfTrue="1" operator="greaterThan">
      <formula>70</formula>
    </cfRule>
    <cfRule type="cellIs" dxfId="2770" priority="5" stopIfTrue="1" operator="between">
      <formula>60</formula>
      <formula>70</formula>
    </cfRule>
    <cfRule type="cellIs" dxfId="2769" priority="6" stopIfTrue="1" operator="between">
      <formula>45</formula>
      <formula>60</formula>
    </cfRule>
  </conditionalFormatting>
  <conditionalFormatting sqref="B4">
    <cfRule type="cellIs" dxfId="2768" priority="1" stopIfTrue="1" operator="greaterThan">
      <formula>70</formula>
    </cfRule>
    <cfRule type="cellIs" dxfId="2767" priority="2" stopIfTrue="1" operator="between">
      <formula>60</formula>
      <formula>70</formula>
    </cfRule>
    <cfRule type="cellIs" dxfId="276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4" width="6.2187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10.218999999999999</v>
      </c>
      <c r="C3" s="11">
        <v>2.1309999999999998</v>
      </c>
      <c r="D3" s="11">
        <v>5.8869999999999996</v>
      </c>
      <c r="E3" s="11">
        <v>9.8339999999999996</v>
      </c>
      <c r="F3" s="11">
        <v>10.69</v>
      </c>
      <c r="G3" s="11">
        <v>11.956</v>
      </c>
      <c r="H3" s="11">
        <v>10.69</v>
      </c>
      <c r="I3" s="11">
        <v>13.256</v>
      </c>
      <c r="J3" s="11">
        <v>14.516</v>
      </c>
      <c r="K3" s="11">
        <v>2.8769999999999998</v>
      </c>
      <c r="L3" s="11">
        <v>10.795999999999999</v>
      </c>
      <c r="M3" s="11">
        <v>13.693</v>
      </c>
      <c r="N3" s="11">
        <v>12.565</v>
      </c>
      <c r="O3" s="11">
        <v>14.491</v>
      </c>
      <c r="P3" s="11">
        <v>1.9530000000000001</v>
      </c>
      <c r="Q3" s="11">
        <v>5.7480000000000002</v>
      </c>
      <c r="R3" s="11">
        <v>10.367000000000001</v>
      </c>
      <c r="S3" s="11">
        <v>12.839</v>
      </c>
      <c r="T3" s="11">
        <v>12.419</v>
      </c>
      <c r="U3" s="11">
        <v>14.189</v>
      </c>
      <c r="V3" s="11">
        <v>10.752000000000001</v>
      </c>
      <c r="W3" s="11">
        <v>10.419</v>
      </c>
      <c r="X3" s="11">
        <v>10.407999999999999</v>
      </c>
      <c r="Y3" s="11">
        <v>10.307</v>
      </c>
      <c r="Z3" s="11">
        <v>10.122999999999999</v>
      </c>
      <c r="AA3" s="11">
        <v>11.673999999999999</v>
      </c>
      <c r="AB3" s="11">
        <v>14.471</v>
      </c>
      <c r="AC3" s="11">
        <v>11.016</v>
      </c>
      <c r="AD3" s="11">
        <v>12.385</v>
      </c>
      <c r="AE3" s="11">
        <v>10.385</v>
      </c>
      <c r="AF3" s="11">
        <v>0.20699999999999999</v>
      </c>
      <c r="AG3" s="11">
        <v>10.356999999999999</v>
      </c>
      <c r="AH3" s="11"/>
      <c r="AI3" s="11"/>
      <c r="AM3" s="5"/>
    </row>
    <row r="4" spans="1:40" s="4" customFormat="1" x14ac:dyDescent="0.25">
      <c r="A4" s="3" t="s">
        <v>7</v>
      </c>
      <c r="B4" s="22">
        <v>52</v>
      </c>
      <c r="C4" s="22">
        <v>5</v>
      </c>
      <c r="D4" s="22">
        <v>25</v>
      </c>
      <c r="E4" s="22">
        <v>50</v>
      </c>
      <c r="F4" s="22">
        <v>10</v>
      </c>
      <c r="G4" s="22">
        <v>64</v>
      </c>
      <c r="H4" s="22">
        <v>29</v>
      </c>
      <c r="I4" s="22">
        <v>29</v>
      </c>
      <c r="J4" s="22">
        <v>26</v>
      </c>
      <c r="K4" s="22">
        <v>9</v>
      </c>
      <c r="L4" s="22">
        <v>24</v>
      </c>
      <c r="M4" s="22">
        <v>14</v>
      </c>
      <c r="N4" s="22">
        <v>51</v>
      </c>
      <c r="O4" s="22">
        <v>46</v>
      </c>
      <c r="P4" s="22">
        <v>7</v>
      </c>
      <c r="Q4" s="22">
        <v>12</v>
      </c>
      <c r="R4" s="22">
        <v>68</v>
      </c>
      <c r="S4" s="22">
        <v>49</v>
      </c>
      <c r="T4" s="22">
        <v>32</v>
      </c>
      <c r="U4" s="22">
        <v>49</v>
      </c>
      <c r="V4" s="22">
        <v>74</v>
      </c>
      <c r="W4" s="22">
        <v>72</v>
      </c>
      <c r="X4" s="22">
        <v>71</v>
      </c>
      <c r="Y4" s="22">
        <v>72</v>
      </c>
      <c r="Z4" s="22">
        <v>70</v>
      </c>
      <c r="AA4" s="22">
        <v>16</v>
      </c>
      <c r="AB4" s="22">
        <v>61</v>
      </c>
      <c r="AC4" s="22">
        <v>74</v>
      </c>
      <c r="AD4" s="22">
        <v>72</v>
      </c>
      <c r="AE4" s="22">
        <v>72</v>
      </c>
      <c r="AF4" s="22">
        <v>72</v>
      </c>
      <c r="AG4" s="22">
        <v>71</v>
      </c>
      <c r="AI4" s="15">
        <f>SUM(C4:AG4)</f>
        <v>1396</v>
      </c>
      <c r="AJ4" s="6">
        <f>AVERAGE(C4:AG4)</f>
        <v>45.032258064516128</v>
      </c>
      <c r="AK4" s="17"/>
    </row>
    <row r="5" spans="1:40" x14ac:dyDescent="0.25">
      <c r="A5" s="2" t="s">
        <v>12</v>
      </c>
      <c r="B5" s="16">
        <v>85589</v>
      </c>
      <c r="C5" s="16">
        <f t="shared" ref="C5:AG5" si="0">$A6+C6</f>
        <v>85594</v>
      </c>
      <c r="D5" s="16">
        <f t="shared" si="0"/>
        <v>85619</v>
      </c>
      <c r="E5" s="16">
        <f t="shared" si="0"/>
        <v>85669</v>
      </c>
      <c r="F5" s="16">
        <f t="shared" si="0"/>
        <v>85679</v>
      </c>
      <c r="G5" s="16">
        <f t="shared" si="0"/>
        <v>85743</v>
      </c>
      <c r="H5" s="16">
        <f t="shared" si="0"/>
        <v>85772</v>
      </c>
      <c r="I5" s="16">
        <f t="shared" si="0"/>
        <v>85801</v>
      </c>
      <c r="J5" s="16">
        <f t="shared" si="0"/>
        <v>85827</v>
      </c>
      <c r="K5" s="16">
        <f t="shared" si="0"/>
        <v>85836</v>
      </c>
      <c r="L5" s="16">
        <f t="shared" si="0"/>
        <v>85860</v>
      </c>
      <c r="M5" s="16">
        <f t="shared" si="0"/>
        <v>85874</v>
      </c>
      <c r="N5" s="16">
        <f t="shared" si="0"/>
        <v>85925</v>
      </c>
      <c r="O5" s="16">
        <f t="shared" si="0"/>
        <v>85971</v>
      </c>
      <c r="P5" s="16">
        <f t="shared" si="0"/>
        <v>85978</v>
      </c>
      <c r="Q5" s="16">
        <f t="shared" si="0"/>
        <v>85990</v>
      </c>
      <c r="R5" s="16">
        <f t="shared" si="0"/>
        <v>86058</v>
      </c>
      <c r="S5" s="16">
        <f t="shared" si="0"/>
        <v>86107</v>
      </c>
      <c r="T5" s="16">
        <f t="shared" si="0"/>
        <v>86139</v>
      </c>
      <c r="U5" s="16">
        <f t="shared" si="0"/>
        <v>86188</v>
      </c>
      <c r="V5" s="16">
        <f t="shared" si="0"/>
        <v>86262</v>
      </c>
      <c r="W5" s="16">
        <f t="shared" si="0"/>
        <v>86334</v>
      </c>
      <c r="X5" s="16">
        <f t="shared" si="0"/>
        <v>86405</v>
      </c>
      <c r="Y5" s="16">
        <f t="shared" si="0"/>
        <v>86477</v>
      </c>
      <c r="Z5" s="16">
        <f t="shared" si="0"/>
        <v>86547</v>
      </c>
      <c r="AA5" s="16">
        <f t="shared" si="0"/>
        <v>86563</v>
      </c>
      <c r="AB5" s="16">
        <f t="shared" si="0"/>
        <v>86624</v>
      </c>
      <c r="AC5" s="16">
        <f t="shared" si="0"/>
        <v>86698</v>
      </c>
      <c r="AD5" s="16">
        <f t="shared" si="0"/>
        <v>86770</v>
      </c>
      <c r="AE5" s="16">
        <f t="shared" si="0"/>
        <v>86842</v>
      </c>
      <c r="AF5" s="16">
        <f t="shared" si="0"/>
        <v>86914</v>
      </c>
      <c r="AG5" s="16">
        <f t="shared" si="0"/>
        <v>86985</v>
      </c>
      <c r="AI5" s="16">
        <f>MAX(C5:AG5)-B5</f>
        <v>1396</v>
      </c>
    </row>
    <row r="6" spans="1:40" s="15" customFormat="1" x14ac:dyDescent="0.25">
      <c r="A6" s="2">
        <v>46549</v>
      </c>
      <c r="B6">
        <v>39040</v>
      </c>
      <c r="C6">
        <v>39045</v>
      </c>
      <c r="D6">
        <v>39070</v>
      </c>
      <c r="E6">
        <v>39120</v>
      </c>
      <c r="F6">
        <v>39130</v>
      </c>
      <c r="G6">
        <v>39194</v>
      </c>
      <c r="H6">
        <v>39223</v>
      </c>
      <c r="I6">
        <v>39252</v>
      </c>
      <c r="J6">
        <v>39278</v>
      </c>
      <c r="K6">
        <v>39287</v>
      </c>
      <c r="L6">
        <v>39311</v>
      </c>
      <c r="M6">
        <v>39325</v>
      </c>
      <c r="N6">
        <v>39376</v>
      </c>
      <c r="O6">
        <v>39422</v>
      </c>
      <c r="P6">
        <v>39429</v>
      </c>
      <c r="Q6">
        <v>39441</v>
      </c>
      <c r="R6">
        <v>39509</v>
      </c>
      <c r="S6">
        <v>39558</v>
      </c>
      <c r="T6">
        <v>39590</v>
      </c>
      <c r="U6">
        <v>39639</v>
      </c>
      <c r="V6">
        <v>39713</v>
      </c>
      <c r="W6">
        <v>39785</v>
      </c>
      <c r="X6">
        <v>39856</v>
      </c>
      <c r="Y6">
        <v>39928</v>
      </c>
      <c r="Z6">
        <v>39998</v>
      </c>
      <c r="AA6">
        <v>40014</v>
      </c>
      <c r="AB6">
        <v>40075</v>
      </c>
      <c r="AC6">
        <v>40149</v>
      </c>
      <c r="AD6">
        <v>40221</v>
      </c>
      <c r="AE6">
        <v>40293</v>
      </c>
      <c r="AF6">
        <v>40365</v>
      </c>
      <c r="AG6">
        <v>40436</v>
      </c>
    </row>
    <row r="7" spans="1:40" x14ac:dyDescent="0.25">
      <c r="A7" s="2" t="s">
        <v>61</v>
      </c>
      <c r="B7">
        <v>85805</v>
      </c>
      <c r="C7">
        <v>85812</v>
      </c>
      <c r="D7">
        <v>85839</v>
      </c>
      <c r="E7">
        <v>85890</v>
      </c>
      <c r="F7">
        <v>85902</v>
      </c>
      <c r="G7">
        <v>85966</v>
      </c>
      <c r="H7">
        <v>85998</v>
      </c>
      <c r="I7">
        <v>86028</v>
      </c>
      <c r="J7">
        <v>86055</v>
      </c>
      <c r="K7">
        <v>86067</v>
      </c>
      <c r="L7">
        <v>86093</v>
      </c>
      <c r="M7">
        <v>86108</v>
      </c>
      <c r="N7">
        <v>86160</v>
      </c>
      <c r="O7">
        <v>86207</v>
      </c>
      <c r="P7">
        <v>86217</v>
      </c>
      <c r="Q7">
        <v>86231</v>
      </c>
      <c r="R7">
        <v>86300</v>
      </c>
      <c r="S7">
        <v>86350</v>
      </c>
      <c r="T7">
        <v>86384</v>
      </c>
      <c r="U7">
        <v>86434</v>
      </c>
      <c r="V7">
        <v>86509</v>
      </c>
      <c r="W7">
        <v>86582</v>
      </c>
      <c r="X7">
        <v>86655</v>
      </c>
      <c r="Y7">
        <v>86727</v>
      </c>
      <c r="Z7">
        <v>86798</v>
      </c>
      <c r="AA7">
        <v>86817</v>
      </c>
      <c r="AB7">
        <v>86879</v>
      </c>
      <c r="AC7">
        <v>86954</v>
      </c>
      <c r="AD7">
        <v>87027</v>
      </c>
      <c r="AE7">
        <v>87100</v>
      </c>
      <c r="AF7">
        <v>87173</v>
      </c>
      <c r="AG7">
        <v>87246</v>
      </c>
      <c r="AI7" s="16">
        <f>MAX(C7:AG7)-B7</f>
        <v>1441</v>
      </c>
      <c r="AJ7" s="7"/>
    </row>
    <row r="8" spans="1:40" x14ac:dyDescent="0.25">
      <c r="B8">
        <v>53.68</v>
      </c>
      <c r="C8">
        <v>7.1</v>
      </c>
      <c r="D8">
        <v>26.21</v>
      </c>
      <c r="E8">
        <v>51.17</v>
      </c>
      <c r="F8">
        <v>12.02</v>
      </c>
      <c r="G8">
        <v>64.72</v>
      </c>
      <c r="H8">
        <v>31.31</v>
      </c>
      <c r="I8">
        <v>30.14</v>
      </c>
      <c r="J8">
        <v>27.07</v>
      </c>
      <c r="K8">
        <v>11.59</v>
      </c>
      <c r="L8">
        <v>25.95</v>
      </c>
      <c r="M8">
        <v>15.62</v>
      </c>
      <c r="N8">
        <v>51.76</v>
      </c>
      <c r="O8">
        <v>47.44</v>
      </c>
      <c r="P8">
        <v>9.61</v>
      </c>
      <c r="Q8">
        <v>13.78</v>
      </c>
      <c r="R8">
        <v>69.63</v>
      </c>
      <c r="S8">
        <v>49.3</v>
      </c>
      <c r="T8">
        <v>34.450000000000003</v>
      </c>
      <c r="U8">
        <v>50.32</v>
      </c>
      <c r="V8">
        <v>75.010000000000005</v>
      </c>
      <c r="W8">
        <v>72.650000000000006</v>
      </c>
      <c r="X8">
        <v>72.86</v>
      </c>
      <c r="Y8">
        <v>72.27</v>
      </c>
      <c r="Z8">
        <v>71.08</v>
      </c>
      <c r="AA8">
        <v>18.8</v>
      </c>
      <c r="AB8">
        <v>61.99</v>
      </c>
      <c r="AC8">
        <v>75.19</v>
      </c>
      <c r="AD8">
        <v>73.06</v>
      </c>
      <c r="AE8">
        <v>73.62</v>
      </c>
      <c r="AF8">
        <v>72.55</v>
      </c>
      <c r="AG8">
        <v>72.78</v>
      </c>
      <c r="AI8" s="15">
        <f>SUM(C8:AG8)</f>
        <v>1441.0499999999997</v>
      </c>
    </row>
    <row r="9" spans="1:40" x14ac:dyDescent="0.25">
      <c r="B9" s="26">
        <v>3.2307692307692371E-2</v>
      </c>
      <c r="C9" s="26">
        <f t="shared" ref="C9:D9" si="1">C8/C4-1</f>
        <v>0.41999999999999993</v>
      </c>
      <c r="D9" s="26">
        <f t="shared" si="1"/>
        <v>4.8399999999999999E-2</v>
      </c>
      <c r="E9" s="26">
        <f t="shared" ref="E9:F9" si="2">E8/E4-1</f>
        <v>2.3400000000000087E-2</v>
      </c>
      <c r="F9" s="26">
        <f t="shared" si="2"/>
        <v>0.20199999999999996</v>
      </c>
      <c r="G9" s="26">
        <f t="shared" ref="G9:H9" si="3">G8/G4-1</f>
        <v>1.1249999999999982E-2</v>
      </c>
      <c r="H9" s="26">
        <f t="shared" si="3"/>
        <v>7.9655172413793052E-2</v>
      </c>
      <c r="I9" s="26">
        <f t="shared" ref="I9:J9" si="4">I8/I4-1</f>
        <v>3.9310344827586219E-2</v>
      </c>
      <c r="J9" s="26">
        <f t="shared" si="4"/>
        <v>4.1153846153846096E-2</v>
      </c>
      <c r="K9" s="26">
        <f t="shared" ref="K9:L9" si="5">K8/K4-1</f>
        <v>0.28777777777777769</v>
      </c>
      <c r="L9" s="26">
        <f t="shared" si="5"/>
        <v>8.1250000000000044E-2</v>
      </c>
      <c r="M9" s="26">
        <f t="shared" ref="M9:N9" si="6">M8/M4-1</f>
        <v>0.11571428571428566</v>
      </c>
      <c r="N9" s="26">
        <f t="shared" si="6"/>
        <v>1.4901960784313717E-2</v>
      </c>
      <c r="O9" s="26">
        <f t="shared" ref="O9:P9" si="7">O8/O4-1</f>
        <v>3.130434782608682E-2</v>
      </c>
      <c r="P9" s="26">
        <f t="shared" si="7"/>
        <v>0.37285714285714278</v>
      </c>
      <c r="Q9" s="26">
        <f t="shared" ref="Q9:R9" si="8">Q8/Q4-1</f>
        <v>0.14833333333333321</v>
      </c>
      <c r="R9" s="26">
        <f t="shared" si="8"/>
        <v>2.3970588235294077E-2</v>
      </c>
      <c r="S9" s="26">
        <f t="shared" ref="S9:T9" si="9">S8/S4-1</f>
        <v>6.1224489795916881E-3</v>
      </c>
      <c r="T9" s="26">
        <f t="shared" si="9"/>
        <v>7.6562500000000089E-2</v>
      </c>
      <c r="U9" s="26">
        <f t="shared" ref="U9:V9" si="10">U8/U4-1</f>
        <v>2.6938775510204183E-2</v>
      </c>
      <c r="V9" s="26">
        <f t="shared" si="10"/>
        <v>1.3648648648648676E-2</v>
      </c>
      <c r="W9" s="26">
        <f t="shared" ref="W9:X9" si="11">W8/W4-1</f>
        <v>9.0277777777778567E-3</v>
      </c>
      <c r="X9" s="26">
        <f t="shared" si="11"/>
        <v>2.6197183098591648E-2</v>
      </c>
      <c r="Y9" s="26">
        <f t="shared" ref="Y9:Z9" si="12">Y8/Y4-1</f>
        <v>3.7499999999999201E-3</v>
      </c>
      <c r="Z9" s="26">
        <f t="shared" si="12"/>
        <v>1.5428571428571347E-2</v>
      </c>
      <c r="AA9" s="26">
        <f t="shared" ref="AA9:AB9" si="13">AA8/AA4-1</f>
        <v>0.17500000000000004</v>
      </c>
      <c r="AB9" s="26">
        <f t="shared" si="13"/>
        <v>1.6229508196721421E-2</v>
      </c>
      <c r="AC9" s="26">
        <f t="shared" ref="AC9:AD9" si="14">AC8/AC4-1</f>
        <v>1.6081081081080972E-2</v>
      </c>
      <c r="AD9" s="26">
        <f t="shared" si="14"/>
        <v>1.4722222222222303E-2</v>
      </c>
      <c r="AE9" s="26">
        <f t="shared" ref="AE9:AF9" si="15">AE8/AE4-1</f>
        <v>2.2499999999999964E-2</v>
      </c>
      <c r="AF9" s="26">
        <f t="shared" si="15"/>
        <v>7.6388888888887507E-3</v>
      </c>
      <c r="AG9" s="26">
        <f t="shared" ref="AG9" si="16">AG8/AG4-1</f>
        <v>2.507042253521119E-2</v>
      </c>
      <c r="AI9" s="26">
        <f>AI8/AI4-1</f>
        <v>3.2270773638968242E-2</v>
      </c>
    </row>
  </sheetData>
  <conditionalFormatting sqref="C4 AE4 V4 E4:F4 H4:O4 S4:T4 X4:Z4 AB4 Q4">
    <cfRule type="cellIs" dxfId="2765" priority="37" stopIfTrue="1" operator="greaterThan">
      <formula>70</formula>
    </cfRule>
    <cfRule type="cellIs" dxfId="2764" priority="38" stopIfTrue="1" operator="between">
      <formula>60</formula>
      <formula>70</formula>
    </cfRule>
    <cfRule type="cellIs" dxfId="2763" priority="39" stopIfTrue="1" operator="between">
      <formula>45</formula>
      <formula>60</formula>
    </cfRule>
  </conditionalFormatting>
  <conditionalFormatting sqref="AG4">
    <cfRule type="cellIs" dxfId="2762" priority="34" stopIfTrue="1" operator="greaterThan">
      <formula>70</formula>
    </cfRule>
    <cfRule type="cellIs" dxfId="2761" priority="35" stopIfTrue="1" operator="between">
      <formula>60</formula>
      <formula>70</formula>
    </cfRule>
    <cfRule type="cellIs" dxfId="2760" priority="36" stopIfTrue="1" operator="between">
      <formula>45</formula>
      <formula>60</formula>
    </cfRule>
  </conditionalFormatting>
  <conditionalFormatting sqref="AD4">
    <cfRule type="cellIs" dxfId="2759" priority="31" stopIfTrue="1" operator="greaterThan">
      <formula>70</formula>
    </cfRule>
    <cfRule type="cellIs" dxfId="2758" priority="32" stopIfTrue="1" operator="between">
      <formula>60</formula>
      <formula>70</formula>
    </cfRule>
    <cfRule type="cellIs" dxfId="2757" priority="33" stopIfTrue="1" operator="between">
      <formula>45</formula>
      <formula>60</formula>
    </cfRule>
  </conditionalFormatting>
  <conditionalFormatting sqref="D4">
    <cfRule type="cellIs" dxfId="2756" priority="28" stopIfTrue="1" operator="greaterThan">
      <formula>70</formula>
    </cfRule>
    <cfRule type="cellIs" dxfId="2755" priority="29" stopIfTrue="1" operator="between">
      <formula>60</formula>
      <formula>70</formula>
    </cfRule>
    <cfRule type="cellIs" dxfId="2754" priority="30" stopIfTrue="1" operator="between">
      <formula>45</formula>
      <formula>60</formula>
    </cfRule>
  </conditionalFormatting>
  <conditionalFormatting sqref="G4">
    <cfRule type="cellIs" dxfId="2753" priority="25" stopIfTrue="1" operator="greaterThan">
      <formula>70</formula>
    </cfRule>
    <cfRule type="cellIs" dxfId="2752" priority="26" stopIfTrue="1" operator="between">
      <formula>60</formula>
      <formula>70</formula>
    </cfRule>
    <cfRule type="cellIs" dxfId="2751" priority="27" stopIfTrue="1" operator="between">
      <formula>45</formula>
      <formula>60</formula>
    </cfRule>
  </conditionalFormatting>
  <conditionalFormatting sqref="AF4">
    <cfRule type="cellIs" dxfId="2750" priority="22" stopIfTrue="1" operator="greaterThan">
      <formula>70</formula>
    </cfRule>
    <cfRule type="cellIs" dxfId="2749" priority="23" stopIfTrue="1" operator="between">
      <formula>60</formula>
      <formula>70</formula>
    </cfRule>
    <cfRule type="cellIs" dxfId="2748" priority="24" stopIfTrue="1" operator="between">
      <formula>45</formula>
      <formula>60</formula>
    </cfRule>
  </conditionalFormatting>
  <conditionalFormatting sqref="U4">
    <cfRule type="cellIs" dxfId="2747" priority="19" stopIfTrue="1" operator="greaterThan">
      <formula>70</formula>
    </cfRule>
    <cfRule type="cellIs" dxfId="2746" priority="20" stopIfTrue="1" operator="between">
      <formula>60</formula>
      <formula>70</formula>
    </cfRule>
    <cfRule type="cellIs" dxfId="2745" priority="21" stopIfTrue="1" operator="between">
      <formula>45</formula>
      <formula>60</formula>
    </cfRule>
  </conditionalFormatting>
  <conditionalFormatting sqref="AC4">
    <cfRule type="cellIs" dxfId="2744" priority="16" stopIfTrue="1" operator="greaterThan">
      <formula>70</formula>
    </cfRule>
    <cfRule type="cellIs" dxfId="2743" priority="17" stopIfTrue="1" operator="between">
      <formula>60</formula>
      <formula>70</formula>
    </cfRule>
    <cfRule type="cellIs" dxfId="2742" priority="18" stopIfTrue="1" operator="between">
      <formula>45</formula>
      <formula>60</formula>
    </cfRule>
  </conditionalFormatting>
  <conditionalFormatting sqref="R4">
    <cfRule type="cellIs" dxfId="2741" priority="13" stopIfTrue="1" operator="greaterThan">
      <formula>70</formula>
    </cfRule>
    <cfRule type="cellIs" dxfId="2740" priority="14" stopIfTrue="1" operator="between">
      <formula>60</formula>
      <formula>70</formula>
    </cfRule>
    <cfRule type="cellIs" dxfId="2739" priority="15" stopIfTrue="1" operator="between">
      <formula>45</formula>
      <formula>60</formula>
    </cfRule>
  </conditionalFormatting>
  <conditionalFormatting sqref="W4">
    <cfRule type="cellIs" dxfId="2738" priority="10" stopIfTrue="1" operator="greaterThan">
      <formula>70</formula>
    </cfRule>
    <cfRule type="cellIs" dxfId="2737" priority="11" stopIfTrue="1" operator="between">
      <formula>60</formula>
      <formula>70</formula>
    </cfRule>
    <cfRule type="cellIs" dxfId="2736" priority="12" stopIfTrue="1" operator="between">
      <formula>45</formula>
      <formula>60</formula>
    </cfRule>
  </conditionalFormatting>
  <conditionalFormatting sqref="AA4">
    <cfRule type="cellIs" dxfId="2735" priority="7" stopIfTrue="1" operator="greaterThan">
      <formula>70</formula>
    </cfRule>
    <cfRule type="cellIs" dxfId="2734" priority="8" stopIfTrue="1" operator="between">
      <formula>60</formula>
      <formula>70</formula>
    </cfRule>
    <cfRule type="cellIs" dxfId="2733" priority="9" stopIfTrue="1" operator="between">
      <formula>45</formula>
      <formula>60</formula>
    </cfRule>
  </conditionalFormatting>
  <conditionalFormatting sqref="P4">
    <cfRule type="cellIs" dxfId="2732" priority="4" stopIfTrue="1" operator="greaterThan">
      <formula>70</formula>
    </cfRule>
    <cfRule type="cellIs" dxfId="2731" priority="5" stopIfTrue="1" operator="between">
      <formula>60</formula>
      <formula>70</formula>
    </cfRule>
    <cfRule type="cellIs" dxfId="2730" priority="6" stopIfTrue="1" operator="between">
      <formula>45</formula>
      <formula>60</formula>
    </cfRule>
  </conditionalFormatting>
  <conditionalFormatting sqref="B4">
    <cfRule type="cellIs" dxfId="2729" priority="1" stopIfTrue="1" operator="greaterThan">
      <formula>70</formula>
    </cfRule>
    <cfRule type="cellIs" dxfId="2728" priority="2" stopIfTrue="1" operator="between">
      <formula>60</formula>
      <formula>70</formula>
    </cfRule>
    <cfRule type="cellIs" dxfId="2727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F5" sqref="AF5:AF8"/>
    </sheetView>
  </sheetViews>
  <sheetFormatPr baseColWidth="10" defaultRowHeight="13.2" x14ac:dyDescent="0.25"/>
  <cols>
    <col min="1" max="1" width="23.5546875" style="2" customWidth="1"/>
    <col min="2" max="2" width="8.33203125" style="2" bestFit="1" customWidth="1"/>
    <col min="3" max="4" width="6.21875" bestFit="1" customWidth="1"/>
    <col min="5" max="5" width="6" bestFit="1" customWidth="1"/>
    <col min="6" max="15" width="6.109375" customWidth="1"/>
    <col min="16" max="16" width="6" customWidth="1"/>
    <col min="17" max="25" width="6.109375" customWidth="1"/>
    <col min="26" max="29" width="7.33203125" bestFit="1" customWidth="1"/>
    <col min="30" max="30" width="7.5546875" bestFit="1" customWidth="1"/>
    <col min="31" max="31" width="7.33203125" bestFit="1" customWidth="1"/>
    <col min="32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10.356999999999999</v>
      </c>
      <c r="C3" s="11">
        <v>10.396000000000001</v>
      </c>
      <c r="D3" s="11">
        <v>10.504</v>
      </c>
      <c r="E3" s="11">
        <v>12.404999999999999</v>
      </c>
      <c r="F3" s="11">
        <v>0</v>
      </c>
      <c r="G3" s="11">
        <v>14.561999999999999</v>
      </c>
      <c r="H3" s="11">
        <v>13.87</v>
      </c>
      <c r="I3" s="11">
        <v>2.0939999999999999</v>
      </c>
      <c r="J3" s="11">
        <v>14.573</v>
      </c>
      <c r="K3" s="11">
        <v>12.069000000000001</v>
      </c>
      <c r="L3" s="11">
        <v>13.576000000000001</v>
      </c>
      <c r="M3" s="11">
        <v>10.303000000000001</v>
      </c>
      <c r="N3" s="11">
        <v>11.637</v>
      </c>
      <c r="O3" s="11">
        <v>11.997</v>
      </c>
      <c r="P3" s="11">
        <v>9.5079999999999991</v>
      </c>
      <c r="Q3" s="11">
        <v>10.542</v>
      </c>
      <c r="R3" s="11">
        <v>11.974</v>
      </c>
      <c r="S3" s="11">
        <v>13.773</v>
      </c>
      <c r="T3" s="11">
        <v>11.048</v>
      </c>
      <c r="U3" s="11">
        <v>11.596</v>
      </c>
      <c r="V3" s="11">
        <v>10.228</v>
      </c>
      <c r="W3" s="11">
        <v>12.205</v>
      </c>
      <c r="X3" s="11">
        <v>10.08</v>
      </c>
      <c r="Y3" s="11">
        <v>12.756</v>
      </c>
      <c r="Z3" s="11">
        <v>12.391999999999999</v>
      </c>
      <c r="AA3" s="11">
        <v>10.474</v>
      </c>
      <c r="AB3" s="11">
        <v>9.8239999999999998</v>
      </c>
      <c r="AC3" s="11">
        <v>14.643000000000001</v>
      </c>
      <c r="AD3" s="11">
        <v>14.51</v>
      </c>
      <c r="AE3" s="11">
        <v>14.568</v>
      </c>
      <c r="AF3" s="11">
        <v>14.513999999999999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71</v>
      </c>
      <c r="C4" s="22">
        <v>66</v>
      </c>
      <c r="D4" s="22">
        <v>59</v>
      </c>
      <c r="E4" s="22">
        <v>32</v>
      </c>
      <c r="F4" s="22">
        <v>0</v>
      </c>
      <c r="G4" s="22">
        <v>52</v>
      </c>
      <c r="H4" s="22">
        <v>60</v>
      </c>
      <c r="I4" s="22">
        <v>6</v>
      </c>
      <c r="J4" s="22">
        <v>44</v>
      </c>
      <c r="K4" s="22">
        <v>65</v>
      </c>
      <c r="L4" s="22">
        <v>50</v>
      </c>
      <c r="M4" s="22">
        <v>28</v>
      </c>
      <c r="N4" s="22">
        <v>55</v>
      </c>
      <c r="O4" s="22">
        <v>37</v>
      </c>
      <c r="P4" s="22">
        <v>23</v>
      </c>
      <c r="Q4" s="22">
        <v>78</v>
      </c>
      <c r="R4" s="22">
        <v>46</v>
      </c>
      <c r="S4" s="22">
        <v>68</v>
      </c>
      <c r="T4" s="22">
        <v>75</v>
      </c>
      <c r="U4" s="22">
        <v>64</v>
      </c>
      <c r="V4" s="22">
        <v>76</v>
      </c>
      <c r="W4" s="22">
        <v>55</v>
      </c>
      <c r="X4" s="22">
        <v>70</v>
      </c>
      <c r="Y4" s="22">
        <v>51</v>
      </c>
      <c r="Z4" s="22">
        <v>47</v>
      </c>
      <c r="AA4" s="22">
        <v>63</v>
      </c>
      <c r="AB4" s="22">
        <v>29</v>
      </c>
      <c r="AC4" s="22">
        <v>36</v>
      </c>
      <c r="AD4" s="22">
        <v>35</v>
      </c>
      <c r="AE4" s="22">
        <v>55</v>
      </c>
      <c r="AF4" s="22">
        <v>47</v>
      </c>
      <c r="AG4" s="22"/>
      <c r="AI4" s="15">
        <f>SUM(C4:AG4)</f>
        <v>1472</v>
      </c>
      <c r="AJ4" s="6">
        <f>AVERAGE(C4:AG4)</f>
        <v>49.06666666666667</v>
      </c>
      <c r="AK4" s="17"/>
    </row>
    <row r="5" spans="1:40" x14ac:dyDescent="0.25">
      <c r="A5" s="2" t="s">
        <v>12</v>
      </c>
      <c r="B5" s="16">
        <v>86985</v>
      </c>
      <c r="C5" s="16">
        <f t="shared" ref="C5:AF5" si="0">$A6+C6</f>
        <v>87051</v>
      </c>
      <c r="D5" s="16">
        <f t="shared" si="0"/>
        <v>87110</v>
      </c>
      <c r="E5" s="16">
        <f t="shared" si="0"/>
        <v>87142</v>
      </c>
      <c r="F5" s="16">
        <f t="shared" si="0"/>
        <v>87142</v>
      </c>
      <c r="G5" s="16">
        <f t="shared" si="0"/>
        <v>87194</v>
      </c>
      <c r="H5" s="16">
        <f t="shared" si="0"/>
        <v>87254</v>
      </c>
      <c r="I5" s="16">
        <f t="shared" si="0"/>
        <v>87260</v>
      </c>
      <c r="J5" s="16">
        <f t="shared" si="0"/>
        <v>87304</v>
      </c>
      <c r="K5" s="16">
        <f t="shared" si="0"/>
        <v>87369</v>
      </c>
      <c r="L5" s="16">
        <f t="shared" si="0"/>
        <v>87419</v>
      </c>
      <c r="M5" s="16">
        <f t="shared" si="0"/>
        <v>87447</v>
      </c>
      <c r="N5" s="16">
        <f t="shared" si="0"/>
        <v>87502</v>
      </c>
      <c r="O5" s="16">
        <f t="shared" si="0"/>
        <v>87539</v>
      </c>
      <c r="P5" s="16">
        <f t="shared" si="0"/>
        <v>87563</v>
      </c>
      <c r="Q5" s="16">
        <f t="shared" si="0"/>
        <v>87641</v>
      </c>
      <c r="R5" s="16">
        <f t="shared" si="0"/>
        <v>87687</v>
      </c>
      <c r="S5" s="16">
        <f t="shared" si="0"/>
        <v>87755</v>
      </c>
      <c r="T5" s="16">
        <f t="shared" si="0"/>
        <v>87830</v>
      </c>
      <c r="U5" s="16">
        <f t="shared" si="0"/>
        <v>87894</v>
      </c>
      <c r="V5" s="16">
        <f t="shared" si="0"/>
        <v>87970</v>
      </c>
      <c r="W5" s="16">
        <f t="shared" si="0"/>
        <v>88025</v>
      </c>
      <c r="X5" s="16">
        <f t="shared" si="0"/>
        <v>88096</v>
      </c>
      <c r="Y5" s="16">
        <f t="shared" si="0"/>
        <v>88146</v>
      </c>
      <c r="Z5" s="16">
        <f t="shared" si="0"/>
        <v>88193</v>
      </c>
      <c r="AA5" s="16">
        <f t="shared" si="0"/>
        <v>88256</v>
      </c>
      <c r="AB5" s="16">
        <f t="shared" si="0"/>
        <v>88285</v>
      </c>
      <c r="AC5" s="16">
        <f t="shared" si="0"/>
        <v>88321</v>
      </c>
      <c r="AD5" s="16">
        <f t="shared" si="0"/>
        <v>88356</v>
      </c>
      <c r="AE5" s="16">
        <f t="shared" si="0"/>
        <v>88411</v>
      </c>
      <c r="AF5" s="16">
        <f t="shared" si="0"/>
        <v>88458</v>
      </c>
      <c r="AG5" s="16"/>
      <c r="AI5" s="16">
        <f>MAX(C5:AG5)-B5</f>
        <v>1473</v>
      </c>
    </row>
    <row r="6" spans="1:40" s="15" customFormat="1" x14ac:dyDescent="0.25">
      <c r="A6" s="2">
        <v>46549</v>
      </c>
      <c r="B6">
        <v>40436</v>
      </c>
      <c r="C6">
        <v>40502</v>
      </c>
      <c r="D6">
        <v>40561</v>
      </c>
      <c r="E6">
        <v>40593</v>
      </c>
      <c r="F6">
        <v>40593</v>
      </c>
      <c r="G6">
        <v>40645</v>
      </c>
      <c r="H6">
        <v>40705</v>
      </c>
      <c r="I6">
        <v>40711</v>
      </c>
      <c r="J6">
        <v>40755</v>
      </c>
      <c r="K6">
        <v>40820</v>
      </c>
      <c r="L6">
        <v>40870</v>
      </c>
      <c r="M6">
        <v>40898</v>
      </c>
      <c r="N6">
        <v>40953</v>
      </c>
      <c r="O6">
        <v>40990</v>
      </c>
      <c r="P6">
        <v>41014</v>
      </c>
      <c r="Q6">
        <v>41092</v>
      </c>
      <c r="R6">
        <v>41138</v>
      </c>
      <c r="S6">
        <v>41206</v>
      </c>
      <c r="T6">
        <v>41281</v>
      </c>
      <c r="U6">
        <v>41345</v>
      </c>
      <c r="V6">
        <v>41421</v>
      </c>
      <c r="W6">
        <v>41476</v>
      </c>
      <c r="X6">
        <v>41547</v>
      </c>
      <c r="Y6">
        <v>41597</v>
      </c>
      <c r="Z6">
        <v>41644</v>
      </c>
      <c r="AA6">
        <v>41707</v>
      </c>
      <c r="AB6">
        <v>41736</v>
      </c>
      <c r="AC6">
        <v>41772</v>
      </c>
      <c r="AD6">
        <v>41807</v>
      </c>
      <c r="AE6">
        <v>41862</v>
      </c>
      <c r="AF6">
        <v>41909</v>
      </c>
      <c r="AG6"/>
    </row>
    <row r="7" spans="1:40" x14ac:dyDescent="0.25">
      <c r="A7" s="2" t="s">
        <v>61</v>
      </c>
      <c r="B7">
        <v>87246</v>
      </c>
      <c r="C7">
        <v>87300</v>
      </c>
      <c r="D7">
        <v>50</v>
      </c>
      <c r="E7">
        <v>84</v>
      </c>
      <c r="F7">
        <v>84</v>
      </c>
      <c r="AI7" s="16">
        <f>MAX(C7:AG7)-B7</f>
        <v>54</v>
      </c>
      <c r="AJ7" s="7"/>
    </row>
    <row r="8" spans="1:40" x14ac:dyDescent="0.25">
      <c r="B8">
        <v>72.78</v>
      </c>
      <c r="C8">
        <v>67</v>
      </c>
      <c r="D8">
        <f>D4*(1+$A$9)</f>
        <v>60.533999999999999</v>
      </c>
      <c r="E8">
        <f>E4*(1+$A$9)</f>
        <v>32.832000000000001</v>
      </c>
      <c r="F8">
        <v>0</v>
      </c>
      <c r="G8">
        <f t="shared" ref="G8:L8" si="1">G4*(1+$A$9)</f>
        <v>53.352000000000004</v>
      </c>
      <c r="H8">
        <f t="shared" si="1"/>
        <v>61.56</v>
      </c>
      <c r="I8">
        <f t="shared" si="1"/>
        <v>6.1560000000000006</v>
      </c>
      <c r="J8">
        <f t="shared" si="1"/>
        <v>45.143999999999998</v>
      </c>
      <c r="K8">
        <f t="shared" si="1"/>
        <v>66.69</v>
      </c>
      <c r="L8">
        <f t="shared" si="1"/>
        <v>51.300000000000004</v>
      </c>
      <c r="M8">
        <f t="shared" ref="M8:O8" si="2">M4*(1+$A$9)</f>
        <v>28.728000000000002</v>
      </c>
      <c r="N8">
        <f t="shared" si="2"/>
        <v>56.43</v>
      </c>
      <c r="O8">
        <f t="shared" si="2"/>
        <v>37.962000000000003</v>
      </c>
      <c r="P8">
        <f t="shared" ref="P8:Q8" si="3">P4*(1+$A$9)</f>
        <v>23.597999999999999</v>
      </c>
      <c r="Q8">
        <f t="shared" si="3"/>
        <v>80.028000000000006</v>
      </c>
      <c r="R8">
        <f t="shared" ref="R8:S8" si="4">R4*(1+$A$9)</f>
        <v>47.195999999999998</v>
      </c>
      <c r="S8">
        <f t="shared" si="4"/>
        <v>69.768000000000001</v>
      </c>
      <c r="T8">
        <f t="shared" ref="T8:U8" si="5">T4*(1+$A$9)</f>
        <v>76.95</v>
      </c>
      <c r="U8">
        <f t="shared" si="5"/>
        <v>65.664000000000001</v>
      </c>
      <c r="V8">
        <f t="shared" ref="V8:W8" si="6">V4*(1+$A$9)</f>
        <v>77.975999999999999</v>
      </c>
      <c r="W8">
        <f t="shared" si="6"/>
        <v>56.43</v>
      </c>
      <c r="X8">
        <f t="shared" ref="X8:Y8" si="7">X4*(1+$A$9)</f>
        <v>71.820000000000007</v>
      </c>
      <c r="Y8">
        <f t="shared" si="7"/>
        <v>52.326000000000001</v>
      </c>
      <c r="Z8">
        <f t="shared" ref="Z8:AA8" si="8">Z4*(1+$A$9)</f>
        <v>48.222000000000001</v>
      </c>
      <c r="AA8">
        <f t="shared" si="8"/>
        <v>64.638000000000005</v>
      </c>
      <c r="AB8">
        <f t="shared" ref="AB8:AC8" si="9">AB4*(1+$A$9)</f>
        <v>29.754000000000001</v>
      </c>
      <c r="AC8">
        <f t="shared" si="9"/>
        <v>36.936</v>
      </c>
      <c r="AD8">
        <f t="shared" ref="AD8:AE8" si="10">AD4*(1+$A$9)</f>
        <v>35.910000000000004</v>
      </c>
      <c r="AE8">
        <f t="shared" si="10"/>
        <v>56.43</v>
      </c>
      <c r="AF8">
        <f t="shared" ref="AF8" si="11">AF4*(1+$A$9)</f>
        <v>48.222000000000001</v>
      </c>
      <c r="AI8" s="15">
        <f>SUM(C8:AG8)</f>
        <v>1509.5559999999998</v>
      </c>
    </row>
    <row r="9" spans="1:40" x14ac:dyDescent="0.25">
      <c r="A9" s="30">
        <v>2.5999999999999999E-2</v>
      </c>
      <c r="B9" s="26">
        <v>2.507042253521119E-2</v>
      </c>
      <c r="C9" s="26">
        <f t="shared" ref="C9" si="12">C8/C4-1</f>
        <v>1.5151515151515138E-2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2.5513586956521506E-2</v>
      </c>
    </row>
  </sheetData>
  <conditionalFormatting sqref="C4 AE4 V4 E4:F4 K4 S4:T4 X4:Z4 AB4 M4:O4">
    <cfRule type="cellIs" dxfId="2726" priority="61" stopIfTrue="1" operator="greaterThan">
      <formula>70</formula>
    </cfRule>
    <cfRule type="cellIs" dxfId="2725" priority="62" stopIfTrue="1" operator="between">
      <formula>60</formula>
      <formula>70</formula>
    </cfRule>
    <cfRule type="cellIs" dxfId="2724" priority="63" stopIfTrue="1" operator="between">
      <formula>45</formula>
      <formula>60</formula>
    </cfRule>
  </conditionalFormatting>
  <conditionalFormatting sqref="AG4">
    <cfRule type="cellIs" dxfId="2723" priority="58" stopIfTrue="1" operator="greaterThan">
      <formula>70</formula>
    </cfRule>
    <cfRule type="cellIs" dxfId="2722" priority="59" stopIfTrue="1" operator="between">
      <formula>60</formula>
      <formula>70</formula>
    </cfRule>
    <cfRule type="cellIs" dxfId="2721" priority="60" stopIfTrue="1" operator="between">
      <formula>45</formula>
      <formula>60</formula>
    </cfRule>
  </conditionalFormatting>
  <conditionalFormatting sqref="AD4">
    <cfRule type="cellIs" dxfId="2720" priority="55" stopIfTrue="1" operator="greaterThan">
      <formula>70</formula>
    </cfRule>
    <cfRule type="cellIs" dxfId="2719" priority="56" stopIfTrue="1" operator="between">
      <formula>60</formula>
      <formula>70</formula>
    </cfRule>
    <cfRule type="cellIs" dxfId="2718" priority="57" stopIfTrue="1" operator="between">
      <formula>45</formula>
      <formula>60</formula>
    </cfRule>
  </conditionalFormatting>
  <conditionalFormatting sqref="G4">
    <cfRule type="cellIs" dxfId="2717" priority="49" stopIfTrue="1" operator="greaterThan">
      <formula>70</formula>
    </cfRule>
    <cfRule type="cellIs" dxfId="2716" priority="50" stopIfTrue="1" operator="between">
      <formula>60</formula>
      <formula>70</formula>
    </cfRule>
    <cfRule type="cellIs" dxfId="2715" priority="51" stopIfTrue="1" operator="between">
      <formula>45</formula>
      <formula>60</formula>
    </cfRule>
  </conditionalFormatting>
  <conditionalFormatting sqref="AF4">
    <cfRule type="cellIs" dxfId="2714" priority="46" stopIfTrue="1" operator="greaterThan">
      <formula>70</formula>
    </cfRule>
    <cfRule type="cellIs" dxfId="2713" priority="47" stopIfTrue="1" operator="between">
      <formula>60</formula>
      <formula>70</formula>
    </cfRule>
    <cfRule type="cellIs" dxfId="2712" priority="48" stopIfTrue="1" operator="between">
      <formula>45</formula>
      <formula>60</formula>
    </cfRule>
  </conditionalFormatting>
  <conditionalFormatting sqref="U4">
    <cfRule type="cellIs" dxfId="2711" priority="43" stopIfTrue="1" operator="greaterThan">
      <formula>70</formula>
    </cfRule>
    <cfRule type="cellIs" dxfId="2710" priority="44" stopIfTrue="1" operator="between">
      <formula>60</formula>
      <formula>70</formula>
    </cfRule>
    <cfRule type="cellIs" dxfId="2709" priority="45" stopIfTrue="1" operator="between">
      <formula>45</formula>
      <formula>60</formula>
    </cfRule>
  </conditionalFormatting>
  <conditionalFormatting sqref="AC4">
    <cfRule type="cellIs" dxfId="2708" priority="40" stopIfTrue="1" operator="greaterThan">
      <formula>70</formula>
    </cfRule>
    <cfRule type="cellIs" dxfId="2707" priority="41" stopIfTrue="1" operator="between">
      <formula>60</formula>
      <formula>70</formula>
    </cfRule>
    <cfRule type="cellIs" dxfId="2706" priority="42" stopIfTrue="1" operator="between">
      <formula>45</formula>
      <formula>60</formula>
    </cfRule>
  </conditionalFormatting>
  <conditionalFormatting sqref="W4">
    <cfRule type="cellIs" dxfId="2705" priority="34" stopIfTrue="1" operator="greaterThan">
      <formula>70</formula>
    </cfRule>
    <cfRule type="cellIs" dxfId="2704" priority="35" stopIfTrue="1" operator="between">
      <formula>60</formula>
      <formula>70</formula>
    </cfRule>
    <cfRule type="cellIs" dxfId="2703" priority="36" stopIfTrue="1" operator="between">
      <formula>45</formula>
      <formula>60</formula>
    </cfRule>
  </conditionalFormatting>
  <conditionalFormatting sqref="AA4">
    <cfRule type="cellIs" dxfId="2702" priority="31" stopIfTrue="1" operator="greaterThan">
      <formula>70</formula>
    </cfRule>
    <cfRule type="cellIs" dxfId="2701" priority="32" stopIfTrue="1" operator="between">
      <formula>60</formula>
      <formula>70</formula>
    </cfRule>
    <cfRule type="cellIs" dxfId="2700" priority="33" stopIfTrue="1" operator="between">
      <formula>45</formula>
      <formula>60</formula>
    </cfRule>
  </conditionalFormatting>
  <conditionalFormatting sqref="B4">
    <cfRule type="cellIs" dxfId="2699" priority="25" stopIfTrue="1" operator="greaterThan">
      <formula>70</formula>
    </cfRule>
    <cfRule type="cellIs" dxfId="2698" priority="26" stopIfTrue="1" operator="between">
      <formula>60</formula>
      <formula>70</formula>
    </cfRule>
    <cfRule type="cellIs" dxfId="2697" priority="27" stopIfTrue="1" operator="between">
      <formula>45</formula>
      <formula>60</formula>
    </cfRule>
  </conditionalFormatting>
  <conditionalFormatting sqref="D4">
    <cfRule type="cellIs" dxfId="2696" priority="22" stopIfTrue="1" operator="greaterThan">
      <formula>70</formula>
    </cfRule>
    <cfRule type="cellIs" dxfId="2695" priority="23" stopIfTrue="1" operator="between">
      <formula>60</formula>
      <formula>70</formula>
    </cfRule>
    <cfRule type="cellIs" dxfId="2694" priority="24" stopIfTrue="1" operator="between">
      <formula>45</formula>
      <formula>60</formula>
    </cfRule>
  </conditionalFormatting>
  <conditionalFormatting sqref="H4">
    <cfRule type="cellIs" dxfId="2693" priority="19" stopIfTrue="1" operator="greaterThan">
      <formula>70</formula>
    </cfRule>
    <cfRule type="cellIs" dxfId="2692" priority="20" stopIfTrue="1" operator="between">
      <formula>60</formula>
      <formula>70</formula>
    </cfRule>
    <cfRule type="cellIs" dxfId="2691" priority="21" stopIfTrue="1" operator="between">
      <formula>45</formula>
      <formula>60</formula>
    </cfRule>
  </conditionalFormatting>
  <conditionalFormatting sqref="I4">
    <cfRule type="cellIs" dxfId="2690" priority="16" stopIfTrue="1" operator="greaterThan">
      <formula>70</formula>
    </cfRule>
    <cfRule type="cellIs" dxfId="2689" priority="17" stopIfTrue="1" operator="between">
      <formula>60</formula>
      <formula>70</formula>
    </cfRule>
    <cfRule type="cellIs" dxfId="2688" priority="18" stopIfTrue="1" operator="between">
      <formula>45</formula>
      <formula>60</formula>
    </cfRule>
  </conditionalFormatting>
  <conditionalFormatting sqref="J4">
    <cfRule type="cellIs" dxfId="2687" priority="13" stopIfTrue="1" operator="greaterThan">
      <formula>70</formula>
    </cfRule>
    <cfRule type="cellIs" dxfId="2686" priority="14" stopIfTrue="1" operator="between">
      <formula>60</formula>
      <formula>70</formula>
    </cfRule>
    <cfRule type="cellIs" dxfId="2685" priority="15" stopIfTrue="1" operator="between">
      <formula>45</formula>
      <formula>60</formula>
    </cfRule>
  </conditionalFormatting>
  <conditionalFormatting sqref="L4">
    <cfRule type="cellIs" dxfId="2684" priority="10" stopIfTrue="1" operator="greaterThan">
      <formula>70</formula>
    </cfRule>
    <cfRule type="cellIs" dxfId="2683" priority="11" stopIfTrue="1" operator="between">
      <formula>60</formula>
      <formula>70</formula>
    </cfRule>
    <cfRule type="cellIs" dxfId="2682" priority="12" stopIfTrue="1" operator="between">
      <formula>45</formula>
      <formula>60</formula>
    </cfRule>
  </conditionalFormatting>
  <conditionalFormatting sqref="P4">
    <cfRule type="cellIs" dxfId="2681" priority="7" stopIfTrue="1" operator="greaterThan">
      <formula>70</formula>
    </cfRule>
    <cfRule type="cellIs" dxfId="2680" priority="8" stopIfTrue="1" operator="between">
      <formula>60</formula>
      <formula>70</formula>
    </cfRule>
    <cfRule type="cellIs" dxfId="2679" priority="9" stopIfTrue="1" operator="between">
      <formula>45</formula>
      <formula>60</formula>
    </cfRule>
  </conditionalFormatting>
  <conditionalFormatting sqref="Q4">
    <cfRule type="cellIs" dxfId="2678" priority="4" stopIfTrue="1" operator="greaterThan">
      <formula>70</formula>
    </cfRule>
    <cfRule type="cellIs" dxfId="2677" priority="5" stopIfTrue="1" operator="between">
      <formula>60</formula>
      <formula>70</formula>
    </cfRule>
    <cfRule type="cellIs" dxfId="2676" priority="6" stopIfTrue="1" operator="between">
      <formula>45</formula>
      <formula>60</formula>
    </cfRule>
  </conditionalFormatting>
  <conditionalFormatting sqref="R4">
    <cfRule type="cellIs" dxfId="2675" priority="1" stopIfTrue="1" operator="greaterThan">
      <formula>70</formula>
    </cfRule>
    <cfRule type="cellIs" dxfId="2674" priority="2" stopIfTrue="1" operator="between">
      <formula>60</formula>
      <formula>70</formula>
    </cfRule>
    <cfRule type="cellIs" dxfId="2673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7.3070000000000004</v>
      </c>
      <c r="C3" s="11">
        <v>10</v>
      </c>
      <c r="D3" s="11">
        <v>10</v>
      </c>
      <c r="E3" s="11">
        <v>10</v>
      </c>
      <c r="F3" s="11">
        <v>4.8630000000000004</v>
      </c>
      <c r="G3" s="11">
        <v>10</v>
      </c>
      <c r="H3" s="11">
        <v>10</v>
      </c>
      <c r="I3" s="11">
        <v>10</v>
      </c>
      <c r="J3" s="11"/>
      <c r="K3" s="11">
        <v>10</v>
      </c>
      <c r="L3" s="11">
        <v>3.1859999999999999</v>
      </c>
      <c r="M3" s="11">
        <v>9.6620000000000008</v>
      </c>
      <c r="N3" s="11">
        <v>10</v>
      </c>
      <c r="O3" s="11">
        <v>10</v>
      </c>
      <c r="P3" s="11">
        <v>10</v>
      </c>
      <c r="Q3" s="11">
        <v>10</v>
      </c>
      <c r="R3" s="11">
        <v>7.0030000000000001</v>
      </c>
      <c r="S3" s="11">
        <v>9.7089999999999996</v>
      </c>
      <c r="T3" s="11">
        <v>10</v>
      </c>
      <c r="U3" s="11">
        <v>10</v>
      </c>
      <c r="V3" s="11">
        <v>10</v>
      </c>
      <c r="W3" s="11"/>
      <c r="X3" s="11">
        <v>1.9870000000000001</v>
      </c>
      <c r="Y3" s="11">
        <v>10</v>
      </c>
      <c r="Z3" s="11">
        <v>10</v>
      </c>
      <c r="AA3" s="11">
        <v>10</v>
      </c>
      <c r="AB3" s="11">
        <v>10</v>
      </c>
      <c r="AC3" s="11">
        <v>10</v>
      </c>
      <c r="AD3" s="11">
        <v>10</v>
      </c>
      <c r="AE3" s="11">
        <v>9.84</v>
      </c>
      <c r="AF3" s="11">
        <v>10</v>
      </c>
      <c r="AG3" s="11">
        <v>3.113</v>
      </c>
      <c r="AH3" s="11"/>
      <c r="AI3" s="11"/>
      <c r="AM3" s="5"/>
    </row>
    <row r="4" spans="1:40" s="4" customFormat="1" x14ac:dyDescent="0.25">
      <c r="A4" s="3" t="s">
        <v>7</v>
      </c>
      <c r="B4" s="22">
        <v>21</v>
      </c>
      <c r="C4" s="22">
        <v>63.3</v>
      </c>
      <c r="D4" s="22">
        <v>66.900000000000006</v>
      </c>
      <c r="E4" s="22">
        <v>24.4</v>
      </c>
      <c r="F4" s="22">
        <v>21.5</v>
      </c>
      <c r="G4" s="22">
        <v>61.3</v>
      </c>
      <c r="H4" s="22">
        <v>30.3</v>
      </c>
      <c r="I4" s="22">
        <v>59.2</v>
      </c>
      <c r="J4" s="22">
        <f>J5-I5</f>
        <v>81</v>
      </c>
      <c r="K4" s="22">
        <v>35.299999999999997</v>
      </c>
      <c r="L4" s="22">
        <v>16.899999999999999</v>
      </c>
      <c r="M4" s="22">
        <v>29.8</v>
      </c>
      <c r="N4" s="22">
        <v>41.4</v>
      </c>
      <c r="O4" s="22">
        <v>48.2</v>
      </c>
      <c r="P4" s="22">
        <v>72.2</v>
      </c>
      <c r="Q4" s="22">
        <v>39.4</v>
      </c>
      <c r="R4" s="22">
        <v>27.8</v>
      </c>
      <c r="S4" s="22">
        <v>33.1</v>
      </c>
      <c r="T4" s="22">
        <v>71.7</v>
      </c>
      <c r="U4" s="22">
        <v>42.4</v>
      </c>
      <c r="V4" s="22">
        <v>42.4</v>
      </c>
      <c r="W4" s="22">
        <f>W5-V5</f>
        <v>25</v>
      </c>
      <c r="X4" s="22">
        <v>12.7</v>
      </c>
      <c r="Y4" s="22">
        <v>41.7</v>
      </c>
      <c r="Z4" s="22">
        <v>38.9</v>
      </c>
      <c r="AA4" s="22">
        <v>48.6</v>
      </c>
      <c r="AB4" s="22">
        <v>32.1</v>
      </c>
      <c r="AC4" s="22">
        <v>81.900000000000006</v>
      </c>
      <c r="AD4" s="22">
        <v>51</v>
      </c>
      <c r="AE4" s="22">
        <v>34.1</v>
      </c>
      <c r="AF4" s="22">
        <v>46.7</v>
      </c>
      <c r="AG4" s="22">
        <v>17.899999999999999</v>
      </c>
      <c r="AI4" s="4">
        <f>SUM(C4:AG4)</f>
        <v>1339.1000000000001</v>
      </c>
      <c r="AJ4" s="6">
        <f>AVERAGE(C4:AG4)</f>
        <v>43.196774193548393</v>
      </c>
      <c r="AK4" s="17"/>
    </row>
    <row r="5" spans="1:40" x14ac:dyDescent="0.25">
      <c r="A5" s="2" t="s">
        <v>12</v>
      </c>
      <c r="B5" s="16">
        <v>3817</v>
      </c>
      <c r="C5">
        <v>3880</v>
      </c>
      <c r="D5">
        <v>3947</v>
      </c>
      <c r="E5">
        <v>3971</v>
      </c>
      <c r="F5" s="16">
        <v>3993</v>
      </c>
      <c r="G5" s="16">
        <v>4054</v>
      </c>
      <c r="H5" s="16">
        <v>4085</v>
      </c>
      <c r="I5" s="16">
        <v>4144</v>
      </c>
      <c r="J5" s="16">
        <v>4225</v>
      </c>
      <c r="K5" s="16">
        <v>4260</v>
      </c>
      <c r="L5" s="16">
        <v>4277</v>
      </c>
      <c r="M5" s="16">
        <v>4307</v>
      </c>
      <c r="N5" s="16">
        <v>4348</v>
      </c>
      <c r="O5" s="16">
        <v>4396</v>
      </c>
      <c r="P5" s="16">
        <v>4469</v>
      </c>
      <c r="Q5" s="16">
        <v>4509</v>
      </c>
      <c r="R5" s="16">
        <v>4536</v>
      </c>
      <c r="S5" s="16">
        <v>4570</v>
      </c>
      <c r="T5" s="16">
        <v>4641</v>
      </c>
      <c r="U5" s="16">
        <v>4684</v>
      </c>
      <c r="V5" s="16">
        <v>4726</v>
      </c>
      <c r="W5" s="16">
        <v>4751</v>
      </c>
      <c r="X5" s="16">
        <v>4763</v>
      </c>
      <c r="Y5" s="16">
        <v>4805</v>
      </c>
      <c r="Z5" s="16">
        <v>4844</v>
      </c>
      <c r="AA5" s="16">
        <v>4893</v>
      </c>
      <c r="AB5" s="16">
        <v>4925</v>
      </c>
      <c r="AC5" s="16">
        <v>5007</v>
      </c>
      <c r="AD5" s="16">
        <v>5058</v>
      </c>
      <c r="AE5" s="16">
        <v>5092</v>
      </c>
      <c r="AF5" s="16">
        <v>5139</v>
      </c>
      <c r="AG5" s="16">
        <v>5156</v>
      </c>
      <c r="AI5">
        <f>MAX(C5:AG5)-B5</f>
        <v>1339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14" priority="1" stopIfTrue="1" operator="greaterThan">
      <formula>17</formula>
    </cfRule>
    <cfRule type="cellIs" dxfId="3313" priority="2" stopIfTrue="1" operator="between">
      <formula>10</formula>
      <formula>15</formula>
    </cfRule>
    <cfRule type="cellIs" dxfId="3312" priority="3" stopIfTrue="1" operator="between">
      <formula>15</formula>
      <formula>17</formula>
    </cfRule>
  </conditionalFormatting>
  <conditionalFormatting sqref="B4:AG4">
    <cfRule type="cellIs" dxfId="3311" priority="4" stopIfTrue="1" operator="greaterThan">
      <formula>50</formula>
    </cfRule>
    <cfRule type="cellIs" dxfId="3310" priority="5" stopIfTrue="1" operator="between">
      <formula>25</formula>
      <formula>35</formula>
    </cfRule>
    <cfRule type="cellIs" dxfId="3309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14.513999999999999</v>
      </c>
      <c r="C3" s="11">
        <v>10.484</v>
      </c>
      <c r="D3" s="11">
        <v>13.074</v>
      </c>
      <c r="E3" s="11">
        <v>14.586</v>
      </c>
      <c r="F3" s="11">
        <v>14.592000000000001</v>
      </c>
      <c r="G3" s="11">
        <v>14.092000000000001</v>
      </c>
      <c r="H3" s="11">
        <v>14.46</v>
      </c>
      <c r="I3" s="11">
        <v>12.672000000000001</v>
      </c>
      <c r="J3" s="11">
        <v>2.8980000000000001</v>
      </c>
      <c r="K3" s="11">
        <v>14.715999999999999</v>
      </c>
      <c r="L3" s="11">
        <v>14.590999999999999</v>
      </c>
      <c r="M3" s="11">
        <v>14.435</v>
      </c>
      <c r="N3" s="11">
        <v>14.082000000000001</v>
      </c>
      <c r="O3" s="11">
        <v>14.795999999999999</v>
      </c>
      <c r="P3" s="11">
        <v>12.241</v>
      </c>
      <c r="Q3" s="11">
        <v>14.442</v>
      </c>
      <c r="R3" s="11">
        <v>13.14</v>
      </c>
      <c r="S3" s="11">
        <v>8.8559999999999999</v>
      </c>
      <c r="T3" s="11">
        <v>7.226</v>
      </c>
      <c r="U3" s="11">
        <v>11.920999999999999</v>
      </c>
      <c r="V3" s="11">
        <v>2.7559999999999998</v>
      </c>
      <c r="W3" s="11">
        <v>11.84</v>
      </c>
      <c r="X3" s="11">
        <v>12.324999999999999</v>
      </c>
      <c r="Y3" s="11">
        <v>10.294</v>
      </c>
      <c r="Z3" s="11">
        <v>11.512</v>
      </c>
      <c r="AA3" s="11">
        <v>12.83</v>
      </c>
      <c r="AB3" s="11">
        <v>11.984</v>
      </c>
      <c r="AC3" s="11">
        <v>12.231</v>
      </c>
      <c r="AD3" s="11">
        <v>3.222</v>
      </c>
      <c r="AE3" s="11">
        <v>14.557</v>
      </c>
      <c r="AF3" s="11">
        <v>12.911</v>
      </c>
      <c r="AG3" s="11">
        <v>10.045</v>
      </c>
      <c r="AH3" s="11"/>
      <c r="AI3" s="11"/>
      <c r="AM3" s="5"/>
    </row>
    <row r="4" spans="1:40" s="4" customFormat="1" x14ac:dyDescent="0.25">
      <c r="A4" s="3" t="s">
        <v>7</v>
      </c>
      <c r="B4" s="22">
        <v>47</v>
      </c>
      <c r="C4" s="22">
        <v>80</v>
      </c>
      <c r="D4" s="22">
        <v>33</v>
      </c>
      <c r="E4" s="22">
        <v>38</v>
      </c>
      <c r="F4" s="22">
        <v>27</v>
      </c>
      <c r="G4" s="22">
        <v>30</v>
      </c>
      <c r="H4" s="22">
        <v>69</v>
      </c>
      <c r="I4" s="22">
        <v>71</v>
      </c>
      <c r="J4" s="22">
        <v>11</v>
      </c>
      <c r="K4" s="22">
        <v>47</v>
      </c>
      <c r="L4" s="22">
        <v>49</v>
      </c>
      <c r="M4" s="22">
        <v>31</v>
      </c>
      <c r="N4" s="22">
        <v>46</v>
      </c>
      <c r="O4" s="22">
        <v>58</v>
      </c>
      <c r="P4" s="22">
        <v>84</v>
      </c>
      <c r="Q4" s="22">
        <v>35</v>
      </c>
      <c r="R4" s="22">
        <v>70</v>
      </c>
      <c r="S4" s="22">
        <v>42</v>
      </c>
      <c r="T4" s="22">
        <v>33</v>
      </c>
      <c r="U4" s="22">
        <v>25</v>
      </c>
      <c r="V4" s="22">
        <v>10</v>
      </c>
      <c r="W4" s="22">
        <v>30</v>
      </c>
      <c r="X4" s="22">
        <v>71</v>
      </c>
      <c r="Y4" s="22">
        <v>77</v>
      </c>
      <c r="Z4" s="22">
        <v>67</v>
      </c>
      <c r="AA4" s="22">
        <v>43</v>
      </c>
      <c r="AB4" s="22">
        <v>34</v>
      </c>
      <c r="AC4" s="22">
        <v>54</v>
      </c>
      <c r="AD4" s="22">
        <v>11</v>
      </c>
      <c r="AE4" s="22">
        <v>32</v>
      </c>
      <c r="AF4" s="22">
        <v>77</v>
      </c>
      <c r="AG4" s="22">
        <v>79</v>
      </c>
      <c r="AI4" s="15">
        <f>SUM(C4:AG4)</f>
        <v>1464</v>
      </c>
      <c r="AJ4" s="6">
        <f>AVERAGE(C4:AG4)</f>
        <v>47.225806451612904</v>
      </c>
      <c r="AK4" s="17"/>
    </row>
    <row r="5" spans="1:40" x14ac:dyDescent="0.25">
      <c r="A5" s="2" t="s">
        <v>12</v>
      </c>
      <c r="B5" s="16">
        <f t="shared" ref="B5:AG5" si="0">$A6+B6</f>
        <v>88458</v>
      </c>
      <c r="C5" s="16">
        <f t="shared" si="0"/>
        <v>88458</v>
      </c>
      <c r="D5" s="16">
        <f t="shared" si="0"/>
        <v>88571</v>
      </c>
      <c r="E5" s="16">
        <f t="shared" si="0"/>
        <v>88609</v>
      </c>
      <c r="F5" s="16">
        <f t="shared" si="0"/>
        <v>88636</v>
      </c>
      <c r="G5" s="16">
        <f t="shared" si="0"/>
        <v>88666</v>
      </c>
      <c r="H5" s="16">
        <f t="shared" si="0"/>
        <v>88735</v>
      </c>
      <c r="I5" s="16">
        <f t="shared" si="0"/>
        <v>88806</v>
      </c>
      <c r="J5" s="16">
        <f t="shared" si="0"/>
        <v>88817</v>
      </c>
      <c r="K5" s="16">
        <f t="shared" si="0"/>
        <v>88864</v>
      </c>
      <c r="L5" s="16">
        <f t="shared" si="0"/>
        <v>88913</v>
      </c>
      <c r="M5" s="16">
        <f t="shared" si="0"/>
        <v>88944</v>
      </c>
      <c r="N5" s="16">
        <f t="shared" si="0"/>
        <v>88990</v>
      </c>
      <c r="O5" s="16">
        <f t="shared" si="0"/>
        <v>89048</v>
      </c>
      <c r="P5" s="16">
        <f t="shared" si="0"/>
        <v>89132</v>
      </c>
      <c r="Q5" s="16">
        <f t="shared" si="0"/>
        <v>89167</v>
      </c>
      <c r="R5" s="16">
        <f t="shared" si="0"/>
        <v>89237</v>
      </c>
      <c r="S5" s="16">
        <f t="shared" si="0"/>
        <v>89279</v>
      </c>
      <c r="T5" s="16">
        <f t="shared" si="0"/>
        <v>89312</v>
      </c>
      <c r="U5" s="16">
        <f t="shared" si="0"/>
        <v>89337</v>
      </c>
      <c r="V5" s="16">
        <f t="shared" si="0"/>
        <v>89347</v>
      </c>
      <c r="W5" s="16">
        <f t="shared" si="0"/>
        <v>89377</v>
      </c>
      <c r="X5" s="16">
        <f t="shared" si="0"/>
        <v>89448</v>
      </c>
      <c r="Y5" s="16">
        <f t="shared" si="0"/>
        <v>89525</v>
      </c>
      <c r="Z5" s="16">
        <f t="shared" si="0"/>
        <v>89592</v>
      </c>
      <c r="AA5" s="16">
        <f t="shared" si="0"/>
        <v>89635</v>
      </c>
      <c r="AB5" s="16">
        <f t="shared" si="0"/>
        <v>89669</v>
      </c>
      <c r="AC5" s="16">
        <f t="shared" si="0"/>
        <v>89723</v>
      </c>
      <c r="AD5" s="16">
        <f t="shared" si="0"/>
        <v>89734</v>
      </c>
      <c r="AE5" s="16">
        <f t="shared" si="0"/>
        <v>89766</v>
      </c>
      <c r="AF5" s="16">
        <f t="shared" si="0"/>
        <v>89843</v>
      </c>
      <c r="AG5" s="16">
        <f t="shared" si="0"/>
        <v>89922</v>
      </c>
      <c r="AI5" s="16">
        <f>MAX(C5:AG5)-B5</f>
        <v>1464</v>
      </c>
    </row>
    <row r="6" spans="1:40" s="15" customFormat="1" x14ac:dyDescent="0.25">
      <c r="A6" s="2">
        <v>46549</v>
      </c>
      <c r="B6">
        <v>41909</v>
      </c>
      <c r="C6">
        <v>41909</v>
      </c>
      <c r="D6">
        <v>42022</v>
      </c>
      <c r="E6">
        <v>42060</v>
      </c>
      <c r="F6">
        <v>42087</v>
      </c>
      <c r="G6">
        <v>42117</v>
      </c>
      <c r="H6">
        <v>42186</v>
      </c>
      <c r="I6">
        <v>42257</v>
      </c>
      <c r="J6">
        <v>42268</v>
      </c>
      <c r="K6">
        <v>42315</v>
      </c>
      <c r="L6">
        <v>42364</v>
      </c>
      <c r="M6">
        <v>42395</v>
      </c>
      <c r="N6">
        <v>42441</v>
      </c>
      <c r="O6">
        <v>42499</v>
      </c>
      <c r="P6">
        <v>42583</v>
      </c>
      <c r="Q6">
        <v>42618</v>
      </c>
      <c r="R6">
        <v>42688</v>
      </c>
      <c r="S6">
        <v>42730</v>
      </c>
      <c r="T6">
        <v>42763</v>
      </c>
      <c r="U6">
        <v>42788</v>
      </c>
      <c r="V6">
        <v>42798</v>
      </c>
      <c r="W6">
        <v>42828</v>
      </c>
      <c r="X6">
        <v>42899</v>
      </c>
      <c r="Y6">
        <v>42976</v>
      </c>
      <c r="Z6">
        <v>43043</v>
      </c>
      <c r="AA6">
        <v>43086</v>
      </c>
      <c r="AB6">
        <v>43120</v>
      </c>
      <c r="AC6">
        <v>43174</v>
      </c>
      <c r="AD6">
        <v>43185</v>
      </c>
      <c r="AE6">
        <v>43217</v>
      </c>
      <c r="AF6">
        <v>43294</v>
      </c>
      <c r="AG6">
        <v>43373</v>
      </c>
    </row>
    <row r="7" spans="1:40" x14ac:dyDescent="0.25">
      <c r="A7" s="2" t="s">
        <v>61</v>
      </c>
      <c r="B7"/>
      <c r="AI7" s="16">
        <f>MAX(C7:AG7)-B7</f>
        <v>0</v>
      </c>
      <c r="AJ7" s="7"/>
    </row>
    <row r="8" spans="1:40" x14ac:dyDescent="0.25">
      <c r="B8">
        <f t="shared" ref="B8" si="1">B4*(1+$A$9)</f>
        <v>48.644999999999996</v>
      </c>
      <c r="C8">
        <f t="shared" ref="C8:H8" si="2">C4*(1+$A$9)</f>
        <v>82.8</v>
      </c>
      <c r="D8">
        <f t="shared" si="2"/>
        <v>34.154999999999994</v>
      </c>
      <c r="E8">
        <f t="shared" si="2"/>
        <v>39.33</v>
      </c>
      <c r="F8">
        <f t="shared" si="2"/>
        <v>27.944999999999997</v>
      </c>
      <c r="G8">
        <f t="shared" si="2"/>
        <v>31.049999999999997</v>
      </c>
      <c r="H8">
        <f t="shared" si="2"/>
        <v>71.414999999999992</v>
      </c>
      <c r="I8">
        <f t="shared" ref="I8:J8" si="3">I4*(1+$A$9)</f>
        <v>73.484999999999999</v>
      </c>
      <c r="J8">
        <f t="shared" si="3"/>
        <v>11.385</v>
      </c>
      <c r="K8">
        <f t="shared" ref="K8:L8" si="4">K4*(1+$A$9)</f>
        <v>48.644999999999996</v>
      </c>
      <c r="L8">
        <f t="shared" si="4"/>
        <v>50.714999999999996</v>
      </c>
      <c r="M8">
        <f t="shared" ref="M8:N8" si="5">M4*(1+$A$9)</f>
        <v>32.085000000000001</v>
      </c>
      <c r="N8">
        <f t="shared" si="5"/>
        <v>47.61</v>
      </c>
      <c r="O8">
        <f t="shared" ref="O8:P8" si="6">O4*(1+$A$9)</f>
        <v>60.029999999999994</v>
      </c>
      <c r="P8">
        <f t="shared" si="6"/>
        <v>86.94</v>
      </c>
      <c r="Q8">
        <f t="shared" ref="Q8:R8" si="7">Q4*(1+$A$9)</f>
        <v>36.224999999999994</v>
      </c>
      <c r="R8">
        <f t="shared" si="7"/>
        <v>72.449999999999989</v>
      </c>
      <c r="S8">
        <f t="shared" ref="S8:T8" si="8">S4*(1+$A$9)</f>
        <v>43.47</v>
      </c>
      <c r="T8">
        <f t="shared" si="8"/>
        <v>34.154999999999994</v>
      </c>
      <c r="U8">
        <f t="shared" ref="U8:V8" si="9">U4*(1+$A$9)</f>
        <v>25.874999999999996</v>
      </c>
      <c r="V8">
        <f t="shared" si="9"/>
        <v>10.35</v>
      </c>
      <c r="W8">
        <f t="shared" ref="W8:X8" si="10">W4*(1+$A$9)</f>
        <v>31.049999999999997</v>
      </c>
      <c r="X8">
        <f t="shared" si="10"/>
        <v>73.484999999999999</v>
      </c>
      <c r="Y8">
        <f t="shared" ref="Y8:Z8" si="11">Y4*(1+$A$9)</f>
        <v>79.694999999999993</v>
      </c>
      <c r="Z8">
        <f t="shared" si="11"/>
        <v>69.344999999999999</v>
      </c>
      <c r="AA8">
        <f t="shared" ref="AA8:AB8" si="12">AA4*(1+$A$9)</f>
        <v>44.504999999999995</v>
      </c>
      <c r="AB8">
        <f t="shared" si="12"/>
        <v>35.19</v>
      </c>
      <c r="AC8">
        <f t="shared" ref="AC8:AE8" si="13">AC4*(1+$A$9)</f>
        <v>55.889999999999993</v>
      </c>
      <c r="AD8">
        <f t="shared" si="13"/>
        <v>11.385</v>
      </c>
      <c r="AE8">
        <f t="shared" si="13"/>
        <v>33.119999999999997</v>
      </c>
      <c r="AF8">
        <f t="shared" ref="AF8:AG8" si="14">AF4*(1+$A$9)</f>
        <v>79.694999999999993</v>
      </c>
      <c r="AG8">
        <f t="shared" si="14"/>
        <v>81.765000000000001</v>
      </c>
      <c r="AI8" s="15">
        <f>SUM(C8:AG8)</f>
        <v>1515.2399999999998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 AE4 V4 E4:F4 K4 S4:T4 X4:Z4 AB4 M4:O4">
    <cfRule type="cellIs" dxfId="2672" priority="55" stopIfTrue="1" operator="greaterThan">
      <formula>70</formula>
    </cfRule>
    <cfRule type="cellIs" dxfId="2671" priority="56" stopIfTrue="1" operator="between">
      <formula>60</formula>
      <formula>70</formula>
    </cfRule>
    <cfRule type="cellIs" dxfId="2670" priority="57" stopIfTrue="1" operator="between">
      <formula>45</formula>
      <formula>60</formula>
    </cfRule>
  </conditionalFormatting>
  <conditionalFormatting sqref="AG4">
    <cfRule type="cellIs" dxfId="2669" priority="52" stopIfTrue="1" operator="greaterThan">
      <formula>70</formula>
    </cfRule>
    <cfRule type="cellIs" dxfId="2668" priority="53" stopIfTrue="1" operator="between">
      <formula>60</formula>
      <formula>70</formula>
    </cfRule>
    <cfRule type="cellIs" dxfId="2667" priority="54" stopIfTrue="1" operator="between">
      <formula>45</formula>
      <formula>60</formula>
    </cfRule>
  </conditionalFormatting>
  <conditionalFormatting sqref="AD4">
    <cfRule type="cellIs" dxfId="2666" priority="49" stopIfTrue="1" operator="greaterThan">
      <formula>70</formula>
    </cfRule>
    <cfRule type="cellIs" dxfId="2665" priority="50" stopIfTrue="1" operator="between">
      <formula>60</formula>
      <formula>70</formula>
    </cfRule>
    <cfRule type="cellIs" dxfId="2664" priority="51" stopIfTrue="1" operator="between">
      <formula>45</formula>
      <formula>60</formula>
    </cfRule>
  </conditionalFormatting>
  <conditionalFormatting sqref="G4">
    <cfRule type="cellIs" dxfId="2663" priority="46" stopIfTrue="1" operator="greaterThan">
      <formula>70</formula>
    </cfRule>
    <cfRule type="cellIs" dxfId="2662" priority="47" stopIfTrue="1" operator="between">
      <formula>60</formula>
      <formula>70</formula>
    </cfRule>
    <cfRule type="cellIs" dxfId="2661" priority="48" stopIfTrue="1" operator="between">
      <formula>45</formula>
      <formula>60</formula>
    </cfRule>
  </conditionalFormatting>
  <conditionalFormatting sqref="AF4">
    <cfRule type="cellIs" dxfId="2660" priority="43" stopIfTrue="1" operator="greaterThan">
      <formula>70</formula>
    </cfRule>
    <cfRule type="cellIs" dxfId="2659" priority="44" stopIfTrue="1" operator="between">
      <formula>60</formula>
      <formula>70</formula>
    </cfRule>
    <cfRule type="cellIs" dxfId="2658" priority="45" stopIfTrue="1" operator="between">
      <formula>45</formula>
      <formula>60</formula>
    </cfRule>
  </conditionalFormatting>
  <conditionalFormatting sqref="U4">
    <cfRule type="cellIs" dxfId="2657" priority="40" stopIfTrue="1" operator="greaterThan">
      <formula>70</formula>
    </cfRule>
    <cfRule type="cellIs" dxfId="2656" priority="41" stopIfTrue="1" operator="between">
      <formula>60</formula>
      <formula>70</formula>
    </cfRule>
    <cfRule type="cellIs" dxfId="2655" priority="42" stopIfTrue="1" operator="between">
      <formula>45</formula>
      <formula>60</formula>
    </cfRule>
  </conditionalFormatting>
  <conditionalFormatting sqref="AC4">
    <cfRule type="cellIs" dxfId="2654" priority="37" stopIfTrue="1" operator="greaterThan">
      <formula>70</formula>
    </cfRule>
    <cfRule type="cellIs" dxfId="2653" priority="38" stopIfTrue="1" operator="between">
      <formula>60</formula>
      <formula>70</formula>
    </cfRule>
    <cfRule type="cellIs" dxfId="2652" priority="39" stopIfTrue="1" operator="between">
      <formula>45</formula>
      <formula>60</formula>
    </cfRule>
  </conditionalFormatting>
  <conditionalFormatting sqref="W4">
    <cfRule type="cellIs" dxfId="2651" priority="34" stopIfTrue="1" operator="greaterThan">
      <formula>70</formula>
    </cfRule>
    <cfRule type="cellIs" dxfId="2650" priority="35" stopIfTrue="1" operator="between">
      <formula>60</formula>
      <formula>70</formula>
    </cfRule>
    <cfRule type="cellIs" dxfId="2649" priority="36" stopIfTrue="1" operator="between">
      <formula>45</formula>
      <formula>60</formula>
    </cfRule>
  </conditionalFormatting>
  <conditionalFormatting sqref="AA4">
    <cfRule type="cellIs" dxfId="2648" priority="31" stopIfTrue="1" operator="greaterThan">
      <formula>70</formula>
    </cfRule>
    <cfRule type="cellIs" dxfId="2647" priority="32" stopIfTrue="1" operator="between">
      <formula>60</formula>
      <formula>70</formula>
    </cfRule>
    <cfRule type="cellIs" dxfId="2646" priority="33" stopIfTrue="1" operator="between">
      <formula>45</formula>
      <formula>60</formula>
    </cfRule>
  </conditionalFormatting>
  <conditionalFormatting sqref="D4">
    <cfRule type="cellIs" dxfId="2645" priority="25" stopIfTrue="1" operator="greaterThan">
      <formula>70</formula>
    </cfRule>
    <cfRule type="cellIs" dxfId="2644" priority="26" stopIfTrue="1" operator="between">
      <formula>60</formula>
      <formula>70</formula>
    </cfRule>
    <cfRule type="cellIs" dxfId="2643" priority="27" stopIfTrue="1" operator="between">
      <formula>45</formula>
      <formula>60</formula>
    </cfRule>
  </conditionalFormatting>
  <conditionalFormatting sqref="H4">
    <cfRule type="cellIs" dxfId="2642" priority="22" stopIfTrue="1" operator="greaterThan">
      <formula>70</formula>
    </cfRule>
    <cfRule type="cellIs" dxfId="2641" priority="23" stopIfTrue="1" operator="between">
      <formula>60</formula>
      <formula>70</formula>
    </cfRule>
    <cfRule type="cellIs" dxfId="2640" priority="24" stopIfTrue="1" operator="between">
      <formula>45</formula>
      <formula>60</formula>
    </cfRule>
  </conditionalFormatting>
  <conditionalFormatting sqref="I4">
    <cfRule type="cellIs" dxfId="2639" priority="19" stopIfTrue="1" operator="greaterThan">
      <formula>70</formula>
    </cfRule>
    <cfRule type="cellIs" dxfId="2638" priority="20" stopIfTrue="1" operator="between">
      <formula>60</formula>
      <formula>70</formula>
    </cfRule>
    <cfRule type="cellIs" dxfId="2637" priority="21" stopIfTrue="1" operator="between">
      <formula>45</formula>
      <formula>60</formula>
    </cfRule>
  </conditionalFormatting>
  <conditionalFormatting sqref="J4">
    <cfRule type="cellIs" dxfId="2636" priority="16" stopIfTrue="1" operator="greaterThan">
      <formula>70</formula>
    </cfRule>
    <cfRule type="cellIs" dxfId="2635" priority="17" stopIfTrue="1" operator="between">
      <formula>60</formula>
      <formula>70</formula>
    </cfRule>
    <cfRule type="cellIs" dxfId="2634" priority="18" stopIfTrue="1" operator="between">
      <formula>45</formula>
      <formula>60</formula>
    </cfRule>
  </conditionalFormatting>
  <conditionalFormatting sqref="L4">
    <cfRule type="cellIs" dxfId="2633" priority="13" stopIfTrue="1" operator="greaterThan">
      <formula>70</formula>
    </cfRule>
    <cfRule type="cellIs" dxfId="2632" priority="14" stopIfTrue="1" operator="between">
      <formula>60</formula>
      <formula>70</formula>
    </cfRule>
    <cfRule type="cellIs" dxfId="2631" priority="15" stopIfTrue="1" operator="between">
      <formula>45</formula>
      <formula>60</formula>
    </cfRule>
  </conditionalFormatting>
  <conditionalFormatting sqref="P4">
    <cfRule type="cellIs" dxfId="2630" priority="10" stopIfTrue="1" operator="greaterThan">
      <formula>70</formula>
    </cfRule>
    <cfRule type="cellIs" dxfId="2629" priority="11" stopIfTrue="1" operator="between">
      <formula>60</formula>
      <formula>70</formula>
    </cfRule>
    <cfRule type="cellIs" dxfId="2628" priority="12" stopIfTrue="1" operator="between">
      <formula>45</formula>
      <formula>60</formula>
    </cfRule>
  </conditionalFormatting>
  <conditionalFormatting sqref="Q4">
    <cfRule type="cellIs" dxfId="2627" priority="7" stopIfTrue="1" operator="greaterThan">
      <formula>70</formula>
    </cfRule>
    <cfRule type="cellIs" dxfId="2626" priority="8" stopIfTrue="1" operator="between">
      <formula>60</formula>
      <formula>70</formula>
    </cfRule>
    <cfRule type="cellIs" dxfId="2625" priority="9" stopIfTrue="1" operator="between">
      <formula>45</formula>
      <formula>60</formula>
    </cfRule>
  </conditionalFormatting>
  <conditionalFormatting sqref="R4">
    <cfRule type="cellIs" dxfId="2624" priority="4" stopIfTrue="1" operator="greaterThan">
      <formula>70</formula>
    </cfRule>
    <cfRule type="cellIs" dxfId="2623" priority="5" stopIfTrue="1" operator="between">
      <formula>60</formula>
      <formula>70</formula>
    </cfRule>
    <cfRule type="cellIs" dxfId="2622" priority="6" stopIfTrue="1" operator="between">
      <formula>45</formula>
      <formula>60</formula>
    </cfRule>
  </conditionalFormatting>
  <conditionalFormatting sqref="B4">
    <cfRule type="cellIs" dxfId="2621" priority="1" stopIfTrue="1" operator="greaterThan">
      <formula>70</formula>
    </cfRule>
    <cfRule type="cellIs" dxfId="2620" priority="2" stopIfTrue="1" operator="between">
      <formula>60</formula>
      <formula>70</formula>
    </cfRule>
    <cfRule type="cellIs" dxfId="2619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10.045</v>
      </c>
      <c r="C3" s="11">
        <v>9.9149999999999991</v>
      </c>
      <c r="D3" s="11">
        <v>9.6609999999999996</v>
      </c>
      <c r="E3" s="11">
        <v>9.9499999999999993</v>
      </c>
      <c r="F3" s="11">
        <v>9.2420000000000009</v>
      </c>
      <c r="G3" s="11">
        <v>11.727</v>
      </c>
      <c r="H3" s="11">
        <v>4.3339999999999996</v>
      </c>
      <c r="I3" s="11">
        <v>9.9830000000000005</v>
      </c>
      <c r="J3" s="11">
        <v>10.291</v>
      </c>
      <c r="K3" s="11">
        <v>3.7719999999999998</v>
      </c>
      <c r="L3" s="11">
        <v>12.007</v>
      </c>
      <c r="M3" s="11">
        <v>13.673999999999999</v>
      </c>
      <c r="N3" s="11">
        <v>14.593</v>
      </c>
      <c r="O3" s="11">
        <v>10.185</v>
      </c>
      <c r="P3" s="11">
        <v>10.159000000000001</v>
      </c>
      <c r="Q3" s="11">
        <v>12.958</v>
      </c>
      <c r="R3" s="11">
        <v>13.862</v>
      </c>
      <c r="S3" s="11">
        <v>9.7140000000000004</v>
      </c>
      <c r="T3" s="11">
        <v>10.085000000000001</v>
      </c>
      <c r="U3" s="11">
        <v>11.11</v>
      </c>
      <c r="V3" s="11">
        <v>12.837999999999999</v>
      </c>
      <c r="W3" s="11">
        <v>14.089</v>
      </c>
      <c r="X3" s="11">
        <v>5.859</v>
      </c>
      <c r="Y3" s="11">
        <v>9.6560000000000006</v>
      </c>
      <c r="Z3" s="11">
        <v>9.6280000000000001</v>
      </c>
      <c r="AA3" s="11">
        <v>9.0690000000000008</v>
      </c>
      <c r="AB3" s="11">
        <v>8.9689999999999994</v>
      </c>
      <c r="AC3" s="11">
        <v>9.0289999999999999</v>
      </c>
      <c r="AD3" s="11">
        <v>9.17</v>
      </c>
      <c r="AE3" s="11">
        <v>9.3559999999999999</v>
      </c>
      <c r="AF3" s="11">
        <v>9.0220000000000002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79</v>
      </c>
      <c r="C4" s="22">
        <v>76</v>
      </c>
      <c r="D4" s="22">
        <v>75</v>
      </c>
      <c r="E4" s="22">
        <v>58</v>
      </c>
      <c r="F4" s="22">
        <v>72</v>
      </c>
      <c r="G4" s="22">
        <v>62</v>
      </c>
      <c r="H4" s="22">
        <v>12</v>
      </c>
      <c r="I4" s="22">
        <v>66</v>
      </c>
      <c r="J4" s="22">
        <v>78</v>
      </c>
      <c r="K4" s="22">
        <v>12</v>
      </c>
      <c r="L4" s="22">
        <v>28</v>
      </c>
      <c r="M4" s="22">
        <v>29</v>
      </c>
      <c r="N4" s="22">
        <v>46</v>
      </c>
      <c r="O4" s="22">
        <v>76</v>
      </c>
      <c r="P4" s="22">
        <v>50</v>
      </c>
      <c r="Q4" s="22">
        <v>46</v>
      </c>
      <c r="R4" s="22">
        <v>68</v>
      </c>
      <c r="S4" s="22">
        <v>76</v>
      </c>
      <c r="T4" s="22">
        <v>58</v>
      </c>
      <c r="U4" s="22">
        <v>72</v>
      </c>
      <c r="V4" s="22">
        <v>45</v>
      </c>
      <c r="W4" s="22">
        <v>33</v>
      </c>
      <c r="X4" s="22">
        <v>39</v>
      </c>
      <c r="Y4" s="22">
        <v>74</v>
      </c>
      <c r="Z4" s="22">
        <v>73</v>
      </c>
      <c r="AA4" s="22">
        <v>69</v>
      </c>
      <c r="AB4" s="22">
        <v>69</v>
      </c>
      <c r="AC4" s="22">
        <v>71</v>
      </c>
      <c r="AD4" s="22">
        <v>70</v>
      </c>
      <c r="AE4" s="22">
        <v>72</v>
      </c>
      <c r="AF4" s="22">
        <v>72</v>
      </c>
      <c r="AG4" s="22"/>
      <c r="AI4" s="15">
        <f>SUM(C4:AG4)</f>
        <v>1747</v>
      </c>
      <c r="AJ4" s="6">
        <f>AVERAGE(C4:AG4)</f>
        <v>58.233333333333334</v>
      </c>
      <c r="AK4" s="17"/>
    </row>
    <row r="5" spans="1:40" x14ac:dyDescent="0.25">
      <c r="A5" s="2" t="s">
        <v>12</v>
      </c>
      <c r="B5" s="16">
        <f t="shared" ref="B5:AF5" si="0">$A6+B6</f>
        <v>89922</v>
      </c>
      <c r="C5" s="16">
        <f t="shared" si="0"/>
        <v>89998</v>
      </c>
      <c r="D5" s="16">
        <f t="shared" si="0"/>
        <v>90073</v>
      </c>
      <c r="E5" s="16">
        <f t="shared" si="0"/>
        <v>90131</v>
      </c>
      <c r="F5" s="16">
        <f t="shared" si="0"/>
        <v>90203</v>
      </c>
      <c r="G5" s="16">
        <f t="shared" si="0"/>
        <v>90265</v>
      </c>
      <c r="H5" s="16">
        <f t="shared" si="0"/>
        <v>90277</v>
      </c>
      <c r="I5" s="16">
        <f t="shared" si="0"/>
        <v>90343</v>
      </c>
      <c r="J5" s="16">
        <f t="shared" si="0"/>
        <v>90421</v>
      </c>
      <c r="K5" s="16">
        <f t="shared" si="0"/>
        <v>90433</v>
      </c>
      <c r="L5" s="16">
        <f t="shared" si="0"/>
        <v>90461</v>
      </c>
      <c r="M5" s="16">
        <f t="shared" si="0"/>
        <v>90490</v>
      </c>
      <c r="N5" s="16">
        <f t="shared" si="0"/>
        <v>90536</v>
      </c>
      <c r="O5" s="16">
        <f t="shared" si="0"/>
        <v>90612</v>
      </c>
      <c r="P5" s="16">
        <f t="shared" si="0"/>
        <v>90662</v>
      </c>
      <c r="Q5" s="16">
        <f t="shared" si="0"/>
        <v>90708</v>
      </c>
      <c r="R5" s="16">
        <f t="shared" si="0"/>
        <v>90776</v>
      </c>
      <c r="S5" s="16">
        <f t="shared" si="0"/>
        <v>90852</v>
      </c>
      <c r="T5" s="16">
        <f t="shared" si="0"/>
        <v>90910</v>
      </c>
      <c r="U5" s="16">
        <f t="shared" si="0"/>
        <v>90982</v>
      </c>
      <c r="V5" s="16">
        <f t="shared" si="0"/>
        <v>91027</v>
      </c>
      <c r="W5" s="16">
        <f t="shared" si="0"/>
        <v>91060</v>
      </c>
      <c r="X5" s="16">
        <f t="shared" si="0"/>
        <v>91099</v>
      </c>
      <c r="Y5" s="16">
        <f t="shared" si="0"/>
        <v>91173</v>
      </c>
      <c r="Z5" s="16">
        <f t="shared" si="0"/>
        <v>91246</v>
      </c>
      <c r="AA5" s="16">
        <f t="shared" si="0"/>
        <v>91315</v>
      </c>
      <c r="AB5" s="16">
        <f t="shared" si="0"/>
        <v>91384</v>
      </c>
      <c r="AC5" s="16">
        <f t="shared" si="0"/>
        <v>91455</v>
      </c>
      <c r="AD5" s="16">
        <f t="shared" si="0"/>
        <v>91525</v>
      </c>
      <c r="AE5" s="16">
        <f t="shared" si="0"/>
        <v>91597</v>
      </c>
      <c r="AF5" s="16">
        <f t="shared" si="0"/>
        <v>91669</v>
      </c>
      <c r="AG5" s="16"/>
      <c r="AI5" s="16">
        <f>MAX(C5:AG5)-B5</f>
        <v>1747</v>
      </c>
    </row>
    <row r="6" spans="1:40" s="15" customFormat="1" x14ac:dyDescent="0.25">
      <c r="A6" s="2">
        <v>46549</v>
      </c>
      <c r="B6">
        <v>43373</v>
      </c>
      <c r="C6">
        <v>43449</v>
      </c>
      <c r="D6">
        <v>43524</v>
      </c>
      <c r="E6">
        <v>43582</v>
      </c>
      <c r="F6">
        <v>43654</v>
      </c>
      <c r="G6">
        <v>43716</v>
      </c>
      <c r="H6">
        <v>43728</v>
      </c>
      <c r="I6">
        <v>43794</v>
      </c>
      <c r="J6">
        <v>43872</v>
      </c>
      <c r="K6">
        <v>43884</v>
      </c>
      <c r="L6">
        <v>43912</v>
      </c>
      <c r="M6">
        <v>43941</v>
      </c>
      <c r="N6">
        <v>43987</v>
      </c>
      <c r="O6">
        <v>44063</v>
      </c>
      <c r="P6">
        <v>44113</v>
      </c>
      <c r="Q6">
        <v>44159</v>
      </c>
      <c r="R6">
        <v>44227</v>
      </c>
      <c r="S6">
        <v>44303</v>
      </c>
      <c r="T6">
        <v>44361</v>
      </c>
      <c r="U6">
        <v>44433</v>
      </c>
      <c r="V6">
        <v>44478</v>
      </c>
      <c r="W6">
        <v>44511</v>
      </c>
      <c r="X6">
        <v>44550</v>
      </c>
      <c r="Y6">
        <v>44624</v>
      </c>
      <c r="Z6">
        <v>44697</v>
      </c>
      <c r="AA6">
        <v>44766</v>
      </c>
      <c r="AB6">
        <v>44835</v>
      </c>
      <c r="AC6">
        <v>44906</v>
      </c>
      <c r="AD6">
        <v>44976</v>
      </c>
      <c r="AE6">
        <v>45048</v>
      </c>
      <c r="AF6">
        <v>45120</v>
      </c>
      <c r="AG6"/>
    </row>
    <row r="7" spans="1:40" x14ac:dyDescent="0.25">
      <c r="A7" s="2" t="s">
        <v>61</v>
      </c>
      <c r="B7"/>
      <c r="AI7" s="16"/>
      <c r="AJ7" s="7"/>
    </row>
    <row r="8" spans="1:40" x14ac:dyDescent="0.25">
      <c r="B8">
        <f t="shared" ref="B8" si="1">B4*(1+$A$9)</f>
        <v>81.765000000000001</v>
      </c>
      <c r="C8">
        <f t="shared" ref="C8:D8" si="2">C4*(1+$A$9)</f>
        <v>78.66</v>
      </c>
      <c r="D8">
        <f t="shared" si="2"/>
        <v>77.625</v>
      </c>
      <c r="E8">
        <f t="shared" ref="E8:F8" si="3">E4*(1+$A$9)</f>
        <v>60.029999999999994</v>
      </c>
      <c r="F8">
        <f t="shared" si="3"/>
        <v>74.52</v>
      </c>
      <c r="G8">
        <f t="shared" ref="G8:H8" si="4">G4*(1+$A$9)</f>
        <v>64.17</v>
      </c>
      <c r="H8">
        <f t="shared" si="4"/>
        <v>12.419999999999998</v>
      </c>
      <c r="I8">
        <f t="shared" ref="I8:J8" si="5">I4*(1+$A$9)</f>
        <v>68.309999999999988</v>
      </c>
      <c r="J8">
        <f t="shared" si="5"/>
        <v>80.72999999999999</v>
      </c>
      <c r="K8">
        <f t="shared" ref="K8:L8" si="6">K4*(1+$A$9)</f>
        <v>12.419999999999998</v>
      </c>
      <c r="L8">
        <f t="shared" si="6"/>
        <v>28.979999999999997</v>
      </c>
      <c r="M8">
        <f t="shared" ref="M8:N8" si="7">M4*(1+$A$9)</f>
        <v>30.014999999999997</v>
      </c>
      <c r="N8">
        <f t="shared" si="7"/>
        <v>47.61</v>
      </c>
      <c r="O8">
        <f t="shared" ref="O8:P8" si="8">O4*(1+$A$9)</f>
        <v>78.66</v>
      </c>
      <c r="P8">
        <f t="shared" si="8"/>
        <v>51.749999999999993</v>
      </c>
      <c r="Q8">
        <f t="shared" ref="Q8:R8" si="9">Q4*(1+$A$9)</f>
        <v>47.61</v>
      </c>
      <c r="R8">
        <f t="shared" si="9"/>
        <v>70.38</v>
      </c>
      <c r="S8">
        <f t="shared" ref="S8:T8" si="10">S4*(1+$A$9)</f>
        <v>78.66</v>
      </c>
      <c r="T8">
        <f t="shared" si="10"/>
        <v>60.029999999999994</v>
      </c>
      <c r="U8">
        <f t="shared" ref="U8:V8" si="11">U4*(1+$A$9)</f>
        <v>74.52</v>
      </c>
      <c r="V8">
        <f t="shared" si="11"/>
        <v>46.574999999999996</v>
      </c>
      <c r="W8">
        <f t="shared" ref="W8:X8" si="12">W4*(1+$A$9)</f>
        <v>34.154999999999994</v>
      </c>
      <c r="X8">
        <f t="shared" si="12"/>
        <v>40.364999999999995</v>
      </c>
      <c r="Y8">
        <f t="shared" ref="Y8:Z8" si="13">Y4*(1+$A$9)</f>
        <v>76.589999999999989</v>
      </c>
      <c r="Z8">
        <f t="shared" si="13"/>
        <v>75.554999999999993</v>
      </c>
      <c r="AA8">
        <f t="shared" ref="AA8:AB8" si="14">AA4*(1+$A$9)</f>
        <v>71.414999999999992</v>
      </c>
      <c r="AB8">
        <f t="shared" si="14"/>
        <v>71.414999999999992</v>
      </c>
      <c r="AC8">
        <f t="shared" ref="AC8:AD8" si="15">AC4*(1+$A$9)</f>
        <v>73.484999999999999</v>
      </c>
      <c r="AD8">
        <f t="shared" si="15"/>
        <v>72.449999999999989</v>
      </c>
      <c r="AE8">
        <f t="shared" ref="AE8:AF8" si="16">AE4*(1+$A$9)</f>
        <v>74.52</v>
      </c>
      <c r="AF8">
        <f t="shared" si="16"/>
        <v>74.52</v>
      </c>
      <c r="AI8" s="15">
        <f>SUM(C8:AG8)</f>
        <v>1808.1449999999998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C4 AE4 V4 E4:F4 S4:T4 X4:Z4 AB4 M4:O4">
    <cfRule type="cellIs" dxfId="2618" priority="58" stopIfTrue="1" operator="greaterThan">
      <formula>70</formula>
    </cfRule>
    <cfRule type="cellIs" dxfId="2617" priority="59" stopIfTrue="1" operator="between">
      <formula>60</formula>
      <formula>70</formula>
    </cfRule>
    <cfRule type="cellIs" dxfId="2616" priority="60" stopIfTrue="1" operator="between">
      <formula>45</formula>
      <formula>60</formula>
    </cfRule>
  </conditionalFormatting>
  <conditionalFormatting sqref="AG4">
    <cfRule type="cellIs" dxfId="2615" priority="55" stopIfTrue="1" operator="greaterThan">
      <formula>70</formula>
    </cfRule>
    <cfRule type="cellIs" dxfId="2614" priority="56" stopIfTrue="1" operator="between">
      <formula>60</formula>
      <formula>70</formula>
    </cfRule>
    <cfRule type="cellIs" dxfId="2613" priority="57" stopIfTrue="1" operator="between">
      <formula>45</formula>
      <formula>60</formula>
    </cfRule>
  </conditionalFormatting>
  <conditionalFormatting sqref="AD4">
    <cfRule type="cellIs" dxfId="2612" priority="52" stopIfTrue="1" operator="greaterThan">
      <formula>70</formula>
    </cfRule>
    <cfRule type="cellIs" dxfId="2611" priority="53" stopIfTrue="1" operator="between">
      <formula>60</formula>
      <formula>70</formula>
    </cfRule>
    <cfRule type="cellIs" dxfId="2610" priority="54" stopIfTrue="1" operator="between">
      <formula>45</formula>
      <formula>60</formula>
    </cfRule>
  </conditionalFormatting>
  <conditionalFormatting sqref="G4">
    <cfRule type="cellIs" dxfId="2609" priority="49" stopIfTrue="1" operator="greaterThan">
      <formula>70</formula>
    </cfRule>
    <cfRule type="cellIs" dxfId="2608" priority="50" stopIfTrue="1" operator="between">
      <formula>60</formula>
      <formula>70</formula>
    </cfRule>
    <cfRule type="cellIs" dxfId="2607" priority="51" stopIfTrue="1" operator="between">
      <formula>45</formula>
      <formula>60</formula>
    </cfRule>
  </conditionalFormatting>
  <conditionalFormatting sqref="AF4">
    <cfRule type="cellIs" dxfId="2606" priority="46" stopIfTrue="1" operator="greaterThan">
      <formula>70</formula>
    </cfRule>
    <cfRule type="cellIs" dxfId="2605" priority="47" stopIfTrue="1" operator="between">
      <formula>60</formula>
      <formula>70</formula>
    </cfRule>
    <cfRule type="cellIs" dxfId="2604" priority="48" stopIfTrue="1" operator="between">
      <formula>45</formula>
      <formula>60</formula>
    </cfRule>
  </conditionalFormatting>
  <conditionalFormatting sqref="U4">
    <cfRule type="cellIs" dxfId="2603" priority="43" stopIfTrue="1" operator="greaterThan">
      <formula>70</formula>
    </cfRule>
    <cfRule type="cellIs" dxfId="2602" priority="44" stopIfTrue="1" operator="between">
      <formula>60</formula>
      <formula>70</formula>
    </cfRule>
    <cfRule type="cellIs" dxfId="2601" priority="45" stopIfTrue="1" operator="between">
      <formula>45</formula>
      <formula>60</formula>
    </cfRule>
  </conditionalFormatting>
  <conditionalFormatting sqref="AC4">
    <cfRule type="cellIs" dxfId="2600" priority="40" stopIfTrue="1" operator="greaterThan">
      <formula>70</formula>
    </cfRule>
    <cfRule type="cellIs" dxfId="2599" priority="41" stopIfTrue="1" operator="between">
      <formula>60</formula>
      <formula>70</formula>
    </cfRule>
    <cfRule type="cellIs" dxfId="2598" priority="42" stopIfTrue="1" operator="between">
      <formula>45</formula>
      <formula>60</formula>
    </cfRule>
  </conditionalFormatting>
  <conditionalFormatting sqref="W4">
    <cfRule type="cellIs" dxfId="2597" priority="37" stopIfTrue="1" operator="greaterThan">
      <formula>70</formula>
    </cfRule>
    <cfRule type="cellIs" dxfId="2596" priority="38" stopIfTrue="1" operator="between">
      <formula>60</formula>
      <formula>70</formula>
    </cfRule>
    <cfRule type="cellIs" dxfId="2595" priority="39" stopIfTrue="1" operator="between">
      <formula>45</formula>
      <formula>60</formula>
    </cfRule>
  </conditionalFormatting>
  <conditionalFormatting sqref="AA4">
    <cfRule type="cellIs" dxfId="2594" priority="34" stopIfTrue="1" operator="greaterThan">
      <formula>70</formula>
    </cfRule>
    <cfRule type="cellIs" dxfId="2593" priority="35" stopIfTrue="1" operator="between">
      <formula>60</formula>
      <formula>70</formula>
    </cfRule>
    <cfRule type="cellIs" dxfId="2592" priority="36" stopIfTrue="1" operator="between">
      <formula>45</formula>
      <formula>60</formula>
    </cfRule>
  </conditionalFormatting>
  <conditionalFormatting sqref="D4">
    <cfRule type="cellIs" dxfId="2591" priority="31" stopIfTrue="1" operator="greaterThan">
      <formula>70</formula>
    </cfRule>
    <cfRule type="cellIs" dxfId="2590" priority="32" stopIfTrue="1" operator="between">
      <formula>60</formula>
      <formula>70</formula>
    </cfRule>
    <cfRule type="cellIs" dxfId="2589" priority="33" stopIfTrue="1" operator="between">
      <formula>45</formula>
      <formula>60</formula>
    </cfRule>
  </conditionalFormatting>
  <conditionalFormatting sqref="H4">
    <cfRule type="cellIs" dxfId="2588" priority="28" stopIfTrue="1" operator="greaterThan">
      <formula>70</formula>
    </cfRule>
    <cfRule type="cellIs" dxfId="2587" priority="29" stopIfTrue="1" operator="between">
      <formula>60</formula>
      <formula>70</formula>
    </cfRule>
    <cfRule type="cellIs" dxfId="2586" priority="30" stopIfTrue="1" operator="between">
      <formula>45</formula>
      <formula>60</formula>
    </cfRule>
  </conditionalFormatting>
  <conditionalFormatting sqref="I4">
    <cfRule type="cellIs" dxfId="2585" priority="25" stopIfTrue="1" operator="greaterThan">
      <formula>70</formula>
    </cfRule>
    <cfRule type="cellIs" dxfId="2584" priority="26" stopIfTrue="1" operator="between">
      <formula>60</formula>
      <formula>70</formula>
    </cfRule>
    <cfRule type="cellIs" dxfId="2583" priority="27" stopIfTrue="1" operator="between">
      <formula>45</formula>
      <formula>60</formula>
    </cfRule>
  </conditionalFormatting>
  <conditionalFormatting sqref="J4">
    <cfRule type="cellIs" dxfId="2582" priority="22" stopIfTrue="1" operator="greaterThan">
      <formula>70</formula>
    </cfRule>
    <cfRule type="cellIs" dxfId="2581" priority="23" stopIfTrue="1" operator="between">
      <formula>60</formula>
      <formula>70</formula>
    </cfRule>
    <cfRule type="cellIs" dxfId="2580" priority="24" stopIfTrue="1" operator="between">
      <formula>45</formula>
      <formula>60</formula>
    </cfRule>
  </conditionalFormatting>
  <conditionalFormatting sqref="L4">
    <cfRule type="cellIs" dxfId="2579" priority="19" stopIfTrue="1" operator="greaterThan">
      <formula>70</formula>
    </cfRule>
    <cfRule type="cellIs" dxfId="2578" priority="20" stopIfTrue="1" operator="between">
      <formula>60</formula>
      <formula>70</formula>
    </cfRule>
    <cfRule type="cellIs" dxfId="2577" priority="21" stopIfTrue="1" operator="between">
      <formula>45</formula>
      <formula>60</formula>
    </cfRule>
  </conditionalFormatting>
  <conditionalFormatting sqref="P4">
    <cfRule type="cellIs" dxfId="2576" priority="16" stopIfTrue="1" operator="greaterThan">
      <formula>70</formula>
    </cfRule>
    <cfRule type="cellIs" dxfId="2575" priority="17" stopIfTrue="1" operator="between">
      <formula>60</formula>
      <formula>70</formula>
    </cfRule>
    <cfRule type="cellIs" dxfId="2574" priority="18" stopIfTrue="1" operator="between">
      <formula>45</formula>
      <formula>60</formula>
    </cfRule>
  </conditionalFormatting>
  <conditionalFormatting sqref="Q4">
    <cfRule type="cellIs" dxfId="2573" priority="13" stopIfTrue="1" operator="greaterThan">
      <formula>70</formula>
    </cfRule>
    <cfRule type="cellIs" dxfId="2572" priority="14" stopIfTrue="1" operator="between">
      <formula>60</formula>
      <formula>70</formula>
    </cfRule>
    <cfRule type="cellIs" dxfId="2571" priority="15" stopIfTrue="1" operator="between">
      <formula>45</formula>
      <formula>60</formula>
    </cfRule>
  </conditionalFormatting>
  <conditionalFormatting sqref="R4">
    <cfRule type="cellIs" dxfId="2570" priority="10" stopIfTrue="1" operator="greaterThan">
      <formula>70</formula>
    </cfRule>
    <cfRule type="cellIs" dxfId="2569" priority="11" stopIfTrue="1" operator="between">
      <formula>60</formula>
      <formula>70</formula>
    </cfRule>
    <cfRule type="cellIs" dxfId="2568" priority="12" stopIfTrue="1" operator="between">
      <formula>45</formula>
      <formula>60</formula>
    </cfRule>
  </conditionalFormatting>
  <conditionalFormatting sqref="B4">
    <cfRule type="cellIs" dxfId="2567" priority="4" stopIfTrue="1" operator="greaterThan">
      <formula>70</formula>
    </cfRule>
    <cfRule type="cellIs" dxfId="2566" priority="5" stopIfTrue="1" operator="between">
      <formula>60</formula>
      <formula>70</formula>
    </cfRule>
    <cfRule type="cellIs" dxfId="2565" priority="6" stopIfTrue="1" operator="between">
      <formula>45</formula>
      <formula>60</formula>
    </cfRule>
  </conditionalFormatting>
  <conditionalFormatting sqref="K4">
    <cfRule type="cellIs" dxfId="2564" priority="1" stopIfTrue="1" operator="greaterThan">
      <formula>70</formula>
    </cfRule>
    <cfRule type="cellIs" dxfId="2563" priority="2" stopIfTrue="1" operator="between">
      <formula>60</formula>
      <formula>70</formula>
    </cfRule>
    <cfRule type="cellIs" dxfId="256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9.0220000000000002</v>
      </c>
      <c r="C3" s="11">
        <v>9.1210000000000004</v>
      </c>
      <c r="D3" s="11">
        <v>11.499000000000001</v>
      </c>
      <c r="E3" s="11">
        <v>10.98</v>
      </c>
      <c r="F3" s="11">
        <v>12.458</v>
      </c>
      <c r="G3" s="11">
        <v>9.8620000000000001</v>
      </c>
      <c r="H3" s="11">
        <v>11.141</v>
      </c>
      <c r="I3" s="11">
        <v>13.052</v>
      </c>
      <c r="J3" s="11">
        <v>12.176</v>
      </c>
      <c r="K3" s="11">
        <v>12.34</v>
      </c>
      <c r="L3" s="11">
        <v>9.734</v>
      </c>
      <c r="M3" s="11">
        <v>7.1639999999999997</v>
      </c>
      <c r="N3" s="11">
        <v>14.127000000000001</v>
      </c>
      <c r="O3" s="11">
        <v>12.102</v>
      </c>
      <c r="P3" s="11">
        <v>12.335000000000001</v>
      </c>
      <c r="Q3" s="11">
        <v>8.3360000000000003</v>
      </c>
      <c r="R3" s="11">
        <v>9.8130000000000006</v>
      </c>
      <c r="S3" s="11">
        <v>10.169</v>
      </c>
      <c r="T3" s="11">
        <v>9.673</v>
      </c>
      <c r="U3" s="11">
        <v>10.260999999999999</v>
      </c>
      <c r="V3" s="11">
        <v>12.289</v>
      </c>
      <c r="W3" s="11">
        <v>11.243</v>
      </c>
      <c r="X3" s="11">
        <v>9.6440000000000001</v>
      </c>
      <c r="Y3" s="11">
        <v>9.0809999999999995</v>
      </c>
      <c r="Z3" s="11">
        <v>8.9990000000000006</v>
      </c>
      <c r="AA3" s="11">
        <v>8.9350000000000005</v>
      </c>
      <c r="AB3" s="11">
        <v>9.3140000000000001</v>
      </c>
      <c r="AC3" s="11">
        <v>11.717000000000001</v>
      </c>
      <c r="AD3" s="11">
        <v>2.0539999999999998</v>
      </c>
      <c r="AE3" s="11">
        <v>8.4109999999999996</v>
      </c>
      <c r="AF3" s="11">
        <v>9.5969999999999995</v>
      </c>
      <c r="AG3" s="11">
        <v>12.364000000000001</v>
      </c>
      <c r="AH3" s="11"/>
      <c r="AI3" s="11"/>
      <c r="AM3" s="5"/>
    </row>
    <row r="4" spans="1:40" s="4" customFormat="1" x14ac:dyDescent="0.25">
      <c r="A4" s="3" t="s">
        <v>7</v>
      </c>
      <c r="B4" s="22">
        <v>72</v>
      </c>
      <c r="C4" s="22">
        <v>65</v>
      </c>
      <c r="D4" s="22">
        <v>71</v>
      </c>
      <c r="E4" s="22">
        <v>53</v>
      </c>
      <c r="F4" s="22">
        <v>69</v>
      </c>
      <c r="G4" s="22">
        <v>70</v>
      </c>
      <c r="H4" s="22">
        <v>29</v>
      </c>
      <c r="I4" s="22">
        <v>59</v>
      </c>
      <c r="J4" s="22">
        <v>42</v>
      </c>
      <c r="K4" s="22">
        <v>50</v>
      </c>
      <c r="L4" s="22">
        <v>75</v>
      </c>
      <c r="M4" s="22">
        <v>28</v>
      </c>
      <c r="N4" s="22">
        <v>41</v>
      </c>
      <c r="O4" s="22">
        <v>65</v>
      </c>
      <c r="P4" s="22">
        <v>64</v>
      </c>
      <c r="Q4" s="22">
        <v>20</v>
      </c>
      <c r="R4" s="22">
        <v>75</v>
      </c>
      <c r="S4" s="22">
        <v>68</v>
      </c>
      <c r="T4" s="22">
        <v>68</v>
      </c>
      <c r="U4" s="22">
        <v>68</v>
      </c>
      <c r="V4" s="22">
        <v>58</v>
      </c>
      <c r="W4" s="22">
        <v>61</v>
      </c>
      <c r="X4" s="22">
        <v>66</v>
      </c>
      <c r="Y4" s="22">
        <v>69</v>
      </c>
      <c r="Z4" s="22">
        <v>69</v>
      </c>
      <c r="AA4" s="22">
        <v>67</v>
      </c>
      <c r="AB4" s="22">
        <v>62</v>
      </c>
      <c r="AC4" s="22">
        <v>45</v>
      </c>
      <c r="AD4" s="22">
        <v>8</v>
      </c>
      <c r="AE4" s="22">
        <v>28</v>
      </c>
      <c r="AF4" s="22">
        <v>73</v>
      </c>
      <c r="AG4" s="22">
        <v>48</v>
      </c>
      <c r="AI4" s="15">
        <f>SUM(C4:AG4)</f>
        <v>1734</v>
      </c>
      <c r="AJ4" s="6">
        <f>AVERAGE(C4:AG4)</f>
        <v>55.935483870967744</v>
      </c>
      <c r="AK4" s="17"/>
    </row>
    <row r="5" spans="1:40" x14ac:dyDescent="0.25">
      <c r="A5" s="2" t="s">
        <v>12</v>
      </c>
      <c r="B5" s="16">
        <f t="shared" ref="B5:AG5" si="0">$A6+B6</f>
        <v>91669</v>
      </c>
      <c r="C5" s="16">
        <f t="shared" si="0"/>
        <v>91734</v>
      </c>
      <c r="D5" s="16">
        <f t="shared" si="0"/>
        <v>91805</v>
      </c>
      <c r="E5" s="16">
        <f t="shared" si="0"/>
        <v>91858</v>
      </c>
      <c r="F5" s="16">
        <f t="shared" si="0"/>
        <v>91927</v>
      </c>
      <c r="G5" s="16">
        <f t="shared" si="0"/>
        <v>91997</v>
      </c>
      <c r="H5" s="16">
        <f t="shared" si="0"/>
        <v>92026</v>
      </c>
      <c r="I5" s="16">
        <f t="shared" si="0"/>
        <v>92085</v>
      </c>
      <c r="J5" s="16">
        <f t="shared" si="0"/>
        <v>92127</v>
      </c>
      <c r="K5" s="16">
        <f t="shared" si="0"/>
        <v>92177</v>
      </c>
      <c r="L5" s="16">
        <f t="shared" si="0"/>
        <v>92252</v>
      </c>
      <c r="M5" s="16">
        <f t="shared" si="0"/>
        <v>92280</v>
      </c>
      <c r="N5" s="16">
        <f t="shared" si="0"/>
        <v>92321</v>
      </c>
      <c r="O5" s="16">
        <f t="shared" si="0"/>
        <v>92386</v>
      </c>
      <c r="P5" s="16">
        <f t="shared" si="0"/>
        <v>92450</v>
      </c>
      <c r="Q5" s="16">
        <f t="shared" si="0"/>
        <v>92470</v>
      </c>
      <c r="R5" s="16">
        <f t="shared" si="0"/>
        <v>92545</v>
      </c>
      <c r="S5" s="16">
        <f t="shared" si="0"/>
        <v>92613</v>
      </c>
      <c r="T5" s="16">
        <f t="shared" si="0"/>
        <v>92681</v>
      </c>
      <c r="U5" s="16">
        <f t="shared" si="0"/>
        <v>92749</v>
      </c>
      <c r="V5" s="16">
        <f t="shared" si="0"/>
        <v>92807</v>
      </c>
      <c r="W5" s="16">
        <f t="shared" si="0"/>
        <v>92868</v>
      </c>
      <c r="X5" s="16">
        <f t="shared" si="0"/>
        <v>92934</v>
      </c>
      <c r="Y5" s="16">
        <f t="shared" si="0"/>
        <v>93003</v>
      </c>
      <c r="Z5" s="16">
        <f t="shared" si="0"/>
        <v>93072</v>
      </c>
      <c r="AA5" s="16">
        <f t="shared" si="0"/>
        <v>93139</v>
      </c>
      <c r="AB5" s="16">
        <f t="shared" si="0"/>
        <v>93201</v>
      </c>
      <c r="AC5" s="16">
        <f t="shared" si="0"/>
        <v>93246</v>
      </c>
      <c r="AD5" s="16">
        <f t="shared" si="0"/>
        <v>93254</v>
      </c>
      <c r="AE5" s="16">
        <f t="shared" si="0"/>
        <v>93282</v>
      </c>
      <c r="AF5" s="16">
        <f t="shared" si="0"/>
        <v>93355</v>
      </c>
      <c r="AG5" s="16">
        <f t="shared" si="0"/>
        <v>93403</v>
      </c>
      <c r="AI5" s="16">
        <f>MAX(C5:AG5)-B5</f>
        <v>1734</v>
      </c>
    </row>
    <row r="6" spans="1:40" s="15" customFormat="1" x14ac:dyDescent="0.25">
      <c r="A6" s="2">
        <v>46549</v>
      </c>
      <c r="B6">
        <v>45120</v>
      </c>
      <c r="C6">
        <v>45185</v>
      </c>
      <c r="D6">
        <v>45256</v>
      </c>
      <c r="E6">
        <v>45309</v>
      </c>
      <c r="F6">
        <v>45378</v>
      </c>
      <c r="G6">
        <v>45448</v>
      </c>
      <c r="H6">
        <v>45477</v>
      </c>
      <c r="I6">
        <v>45536</v>
      </c>
      <c r="J6">
        <v>45578</v>
      </c>
      <c r="K6">
        <v>45628</v>
      </c>
      <c r="L6">
        <v>45703</v>
      </c>
      <c r="M6">
        <v>45731</v>
      </c>
      <c r="N6">
        <v>45772</v>
      </c>
      <c r="O6">
        <v>45837</v>
      </c>
      <c r="P6">
        <v>45901</v>
      </c>
      <c r="Q6">
        <v>45921</v>
      </c>
      <c r="R6">
        <v>45996</v>
      </c>
      <c r="S6">
        <v>46064</v>
      </c>
      <c r="T6">
        <v>46132</v>
      </c>
      <c r="U6">
        <v>46200</v>
      </c>
      <c r="V6" s="16">
        <v>46258</v>
      </c>
      <c r="W6" s="16">
        <v>46319</v>
      </c>
      <c r="X6" s="16">
        <v>46385</v>
      </c>
      <c r="Y6" s="16">
        <v>46454</v>
      </c>
      <c r="Z6" s="16">
        <v>46523</v>
      </c>
      <c r="AA6" s="16">
        <v>46590</v>
      </c>
      <c r="AB6" s="16">
        <v>46652</v>
      </c>
      <c r="AC6" s="16">
        <v>46697</v>
      </c>
      <c r="AD6" s="16">
        <v>46705</v>
      </c>
      <c r="AE6" s="16">
        <v>46733</v>
      </c>
      <c r="AF6" s="16">
        <v>46806</v>
      </c>
      <c r="AG6" s="16">
        <v>46854</v>
      </c>
    </row>
    <row r="7" spans="1:40" x14ac:dyDescent="0.25">
      <c r="A7" s="2" t="s">
        <v>61</v>
      </c>
      <c r="B7"/>
      <c r="AI7" s="16"/>
      <c r="AJ7" s="7"/>
    </row>
    <row r="8" spans="1:40" x14ac:dyDescent="0.25">
      <c r="B8">
        <f t="shared" ref="B8" si="1">B4*(1+$A$9)</f>
        <v>74.52</v>
      </c>
      <c r="C8">
        <f t="shared" ref="C8:D8" si="2">C4*(1+$A$9)</f>
        <v>67.274999999999991</v>
      </c>
      <c r="D8">
        <f t="shared" si="2"/>
        <v>73.484999999999999</v>
      </c>
      <c r="E8">
        <f t="shared" ref="E8:F8" si="3">E4*(1+$A$9)</f>
        <v>54.854999999999997</v>
      </c>
      <c r="F8">
        <f t="shared" si="3"/>
        <v>71.414999999999992</v>
      </c>
      <c r="G8">
        <f t="shared" ref="G8:H8" si="4">G4*(1+$A$9)</f>
        <v>72.449999999999989</v>
      </c>
      <c r="H8">
        <f t="shared" si="4"/>
        <v>30.014999999999997</v>
      </c>
      <c r="I8">
        <f t="shared" ref="I8:J8" si="5">I4*(1+$A$9)</f>
        <v>61.064999999999998</v>
      </c>
      <c r="J8">
        <f t="shared" si="5"/>
        <v>43.47</v>
      </c>
      <c r="K8">
        <f t="shared" ref="K8:L8" si="6">K4*(1+$A$9)</f>
        <v>51.749999999999993</v>
      </c>
      <c r="L8">
        <f t="shared" si="6"/>
        <v>77.625</v>
      </c>
      <c r="M8">
        <f t="shared" ref="M8:N8" si="7">M4*(1+$A$9)</f>
        <v>28.979999999999997</v>
      </c>
      <c r="N8">
        <f t="shared" si="7"/>
        <v>42.434999999999995</v>
      </c>
      <c r="O8">
        <f t="shared" ref="O8:P8" si="8">O4*(1+$A$9)</f>
        <v>67.274999999999991</v>
      </c>
      <c r="P8">
        <f t="shared" si="8"/>
        <v>66.239999999999995</v>
      </c>
      <c r="Q8">
        <f t="shared" ref="Q8:R8" si="9">Q4*(1+$A$9)</f>
        <v>20.7</v>
      </c>
      <c r="R8">
        <f t="shared" si="9"/>
        <v>77.625</v>
      </c>
      <c r="S8">
        <f t="shared" ref="S8:T8" si="10">S4*(1+$A$9)</f>
        <v>70.38</v>
      </c>
      <c r="T8">
        <f t="shared" si="10"/>
        <v>70.38</v>
      </c>
      <c r="U8">
        <f t="shared" ref="U8:V8" si="11">U4*(1+$A$9)</f>
        <v>70.38</v>
      </c>
      <c r="V8">
        <f t="shared" si="11"/>
        <v>60.029999999999994</v>
      </c>
      <c r="W8">
        <f t="shared" ref="W8:X8" si="12">W4*(1+$A$9)</f>
        <v>63.134999999999998</v>
      </c>
      <c r="X8">
        <f t="shared" si="12"/>
        <v>68.309999999999988</v>
      </c>
      <c r="Y8">
        <f t="shared" ref="Y8:Z8" si="13">Y4*(1+$A$9)</f>
        <v>71.414999999999992</v>
      </c>
      <c r="Z8">
        <f t="shared" si="13"/>
        <v>71.414999999999992</v>
      </c>
      <c r="AA8">
        <f t="shared" ref="AA8:AB8" si="14">AA4*(1+$A$9)</f>
        <v>69.344999999999999</v>
      </c>
      <c r="AB8">
        <f t="shared" si="14"/>
        <v>64.17</v>
      </c>
      <c r="AC8">
        <f t="shared" ref="AC8:AD8" si="15">AC4*(1+$A$9)</f>
        <v>46.574999999999996</v>
      </c>
      <c r="AD8">
        <f t="shared" si="15"/>
        <v>8.2799999999999994</v>
      </c>
      <c r="AE8">
        <f t="shared" ref="AE8:AF8" si="16">AE4*(1+$A$9)</f>
        <v>28.979999999999997</v>
      </c>
      <c r="AF8">
        <f t="shared" si="16"/>
        <v>75.554999999999993</v>
      </c>
      <c r="AG8">
        <f t="shared" ref="AG8" si="17">AG4*(1+$A$9)</f>
        <v>49.679999999999993</v>
      </c>
      <c r="AI8" s="15">
        <f>SUM(C8:AG8)</f>
        <v>1794.6900000000003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AE4 E4:F4 S4:T4 X4:Z4 AB4 M4:O4">
    <cfRule type="cellIs" dxfId="2561" priority="67" stopIfTrue="1" operator="greaterThan">
      <formula>70</formula>
    </cfRule>
    <cfRule type="cellIs" dxfId="2560" priority="68" stopIfTrue="1" operator="between">
      <formula>60</formula>
      <formula>70</formula>
    </cfRule>
    <cfRule type="cellIs" dxfId="2559" priority="69" stopIfTrue="1" operator="between">
      <formula>45</formula>
      <formula>60</formula>
    </cfRule>
  </conditionalFormatting>
  <conditionalFormatting sqref="AG4">
    <cfRule type="cellIs" dxfId="2558" priority="64" stopIfTrue="1" operator="greaterThan">
      <formula>70</formula>
    </cfRule>
    <cfRule type="cellIs" dxfId="2557" priority="65" stopIfTrue="1" operator="between">
      <formula>60</formula>
      <formula>70</formula>
    </cfRule>
    <cfRule type="cellIs" dxfId="2556" priority="66" stopIfTrue="1" operator="between">
      <formula>45</formula>
      <formula>60</formula>
    </cfRule>
  </conditionalFormatting>
  <conditionalFormatting sqref="AD4">
    <cfRule type="cellIs" dxfId="2555" priority="61" stopIfTrue="1" operator="greaterThan">
      <formula>70</formula>
    </cfRule>
    <cfRule type="cellIs" dxfId="2554" priority="62" stopIfTrue="1" operator="between">
      <formula>60</formula>
      <formula>70</formula>
    </cfRule>
    <cfRule type="cellIs" dxfId="2553" priority="63" stopIfTrue="1" operator="between">
      <formula>45</formula>
      <formula>60</formula>
    </cfRule>
  </conditionalFormatting>
  <conditionalFormatting sqref="G4">
    <cfRule type="cellIs" dxfId="2552" priority="58" stopIfTrue="1" operator="greaterThan">
      <formula>70</formula>
    </cfRule>
    <cfRule type="cellIs" dxfId="2551" priority="59" stopIfTrue="1" operator="between">
      <formula>60</formula>
      <formula>70</formula>
    </cfRule>
    <cfRule type="cellIs" dxfId="2550" priority="60" stopIfTrue="1" operator="between">
      <formula>45</formula>
      <formula>60</formula>
    </cfRule>
  </conditionalFormatting>
  <conditionalFormatting sqref="AF4">
    <cfRule type="cellIs" dxfId="2549" priority="55" stopIfTrue="1" operator="greaterThan">
      <formula>70</formula>
    </cfRule>
    <cfRule type="cellIs" dxfId="2548" priority="56" stopIfTrue="1" operator="between">
      <formula>60</formula>
      <formula>70</formula>
    </cfRule>
    <cfRule type="cellIs" dxfId="2547" priority="57" stopIfTrue="1" operator="between">
      <formula>45</formula>
      <formula>60</formula>
    </cfRule>
  </conditionalFormatting>
  <conditionalFormatting sqref="U4">
    <cfRule type="cellIs" dxfId="2546" priority="52" stopIfTrue="1" operator="greaterThan">
      <formula>70</formula>
    </cfRule>
    <cfRule type="cellIs" dxfId="2545" priority="53" stopIfTrue="1" operator="between">
      <formula>60</formula>
      <formula>70</formula>
    </cfRule>
    <cfRule type="cellIs" dxfId="2544" priority="54" stopIfTrue="1" operator="between">
      <formula>45</formula>
      <formula>60</formula>
    </cfRule>
  </conditionalFormatting>
  <conditionalFormatting sqref="AC4">
    <cfRule type="cellIs" dxfId="2543" priority="49" stopIfTrue="1" operator="greaterThan">
      <formula>70</formula>
    </cfRule>
    <cfRule type="cellIs" dxfId="2542" priority="50" stopIfTrue="1" operator="between">
      <formula>60</formula>
      <formula>70</formula>
    </cfRule>
    <cfRule type="cellIs" dxfId="2541" priority="51" stopIfTrue="1" operator="between">
      <formula>45</formula>
      <formula>60</formula>
    </cfRule>
  </conditionalFormatting>
  <conditionalFormatting sqref="W4">
    <cfRule type="cellIs" dxfId="2540" priority="46" stopIfTrue="1" operator="greaterThan">
      <formula>70</formula>
    </cfRule>
    <cfRule type="cellIs" dxfId="2539" priority="47" stopIfTrue="1" operator="between">
      <formula>60</formula>
      <formula>70</formula>
    </cfRule>
    <cfRule type="cellIs" dxfId="2538" priority="48" stopIfTrue="1" operator="between">
      <formula>45</formula>
      <formula>60</formula>
    </cfRule>
  </conditionalFormatting>
  <conditionalFormatting sqref="AA4">
    <cfRule type="cellIs" dxfId="2537" priority="43" stopIfTrue="1" operator="greaterThan">
      <formula>70</formula>
    </cfRule>
    <cfRule type="cellIs" dxfId="2536" priority="44" stopIfTrue="1" operator="between">
      <formula>60</formula>
      <formula>70</formula>
    </cfRule>
    <cfRule type="cellIs" dxfId="2535" priority="45" stopIfTrue="1" operator="between">
      <formula>45</formula>
      <formula>60</formula>
    </cfRule>
  </conditionalFormatting>
  <conditionalFormatting sqref="D4">
    <cfRule type="cellIs" dxfId="2534" priority="40" stopIfTrue="1" operator="greaterThan">
      <formula>70</formula>
    </cfRule>
    <cfRule type="cellIs" dxfId="2533" priority="41" stopIfTrue="1" operator="between">
      <formula>60</formula>
      <formula>70</formula>
    </cfRule>
    <cfRule type="cellIs" dxfId="2532" priority="42" stopIfTrue="1" operator="between">
      <formula>45</formula>
      <formula>60</formula>
    </cfRule>
  </conditionalFormatting>
  <conditionalFormatting sqref="I4">
    <cfRule type="cellIs" dxfId="2531" priority="34" stopIfTrue="1" operator="greaterThan">
      <formula>70</formula>
    </cfRule>
    <cfRule type="cellIs" dxfId="2530" priority="35" stopIfTrue="1" operator="between">
      <formula>60</formula>
      <formula>70</formula>
    </cfRule>
    <cfRule type="cellIs" dxfId="2529" priority="36" stopIfTrue="1" operator="between">
      <formula>45</formula>
      <formula>60</formula>
    </cfRule>
  </conditionalFormatting>
  <conditionalFormatting sqref="J4">
    <cfRule type="cellIs" dxfId="2528" priority="31" stopIfTrue="1" operator="greaterThan">
      <formula>70</formula>
    </cfRule>
    <cfRule type="cellIs" dxfId="2527" priority="32" stopIfTrue="1" operator="between">
      <formula>60</formula>
      <formula>70</formula>
    </cfRule>
    <cfRule type="cellIs" dxfId="2526" priority="33" stopIfTrue="1" operator="between">
      <formula>45</formula>
      <formula>60</formula>
    </cfRule>
  </conditionalFormatting>
  <conditionalFormatting sqref="L4">
    <cfRule type="cellIs" dxfId="2525" priority="28" stopIfTrue="1" operator="greaterThan">
      <formula>70</formula>
    </cfRule>
    <cfRule type="cellIs" dxfId="2524" priority="29" stopIfTrue="1" operator="between">
      <formula>60</formula>
      <formula>70</formula>
    </cfRule>
    <cfRule type="cellIs" dxfId="2523" priority="30" stopIfTrue="1" operator="between">
      <formula>45</formula>
      <formula>60</formula>
    </cfRule>
  </conditionalFormatting>
  <conditionalFormatting sqref="P4">
    <cfRule type="cellIs" dxfId="2522" priority="25" stopIfTrue="1" operator="greaterThan">
      <formula>70</formula>
    </cfRule>
    <cfRule type="cellIs" dxfId="2521" priority="26" stopIfTrue="1" operator="between">
      <formula>60</formula>
      <formula>70</formula>
    </cfRule>
    <cfRule type="cellIs" dxfId="2520" priority="27" stopIfTrue="1" operator="between">
      <formula>45</formula>
      <formula>60</formula>
    </cfRule>
  </conditionalFormatting>
  <conditionalFormatting sqref="Q4">
    <cfRule type="cellIs" dxfId="2519" priority="22" stopIfTrue="1" operator="greaterThan">
      <formula>70</formula>
    </cfRule>
    <cfRule type="cellIs" dxfId="2518" priority="23" stopIfTrue="1" operator="between">
      <formula>60</formula>
      <formula>70</formula>
    </cfRule>
    <cfRule type="cellIs" dxfId="2517" priority="24" stopIfTrue="1" operator="between">
      <formula>45</formula>
      <formula>60</formula>
    </cfRule>
  </conditionalFormatting>
  <conditionalFormatting sqref="R4">
    <cfRule type="cellIs" dxfId="2516" priority="19" stopIfTrue="1" operator="greaterThan">
      <formula>70</formula>
    </cfRule>
    <cfRule type="cellIs" dxfId="2515" priority="20" stopIfTrue="1" operator="between">
      <formula>60</formula>
      <formula>70</formula>
    </cfRule>
    <cfRule type="cellIs" dxfId="2514" priority="21" stopIfTrue="1" operator="between">
      <formula>45</formula>
      <formula>60</formula>
    </cfRule>
  </conditionalFormatting>
  <conditionalFormatting sqref="K4">
    <cfRule type="cellIs" dxfId="2513" priority="13" stopIfTrue="1" operator="greaterThan">
      <formula>70</formula>
    </cfRule>
    <cfRule type="cellIs" dxfId="2512" priority="14" stopIfTrue="1" operator="between">
      <formula>60</formula>
      <formula>70</formula>
    </cfRule>
    <cfRule type="cellIs" dxfId="2511" priority="15" stopIfTrue="1" operator="between">
      <formula>45</formula>
      <formula>60</formula>
    </cfRule>
  </conditionalFormatting>
  <conditionalFormatting sqref="B4">
    <cfRule type="cellIs" dxfId="2510" priority="10" stopIfTrue="1" operator="greaterThan">
      <formula>70</formula>
    </cfRule>
    <cfRule type="cellIs" dxfId="2509" priority="11" stopIfTrue="1" operator="between">
      <formula>60</formula>
      <formula>70</formula>
    </cfRule>
    <cfRule type="cellIs" dxfId="2508" priority="12" stopIfTrue="1" operator="between">
      <formula>45</formula>
      <formula>60</formula>
    </cfRule>
  </conditionalFormatting>
  <conditionalFormatting sqref="C4">
    <cfRule type="cellIs" dxfId="2507" priority="7" stopIfTrue="1" operator="greaterThan">
      <formula>70</formula>
    </cfRule>
    <cfRule type="cellIs" dxfId="2506" priority="8" stopIfTrue="1" operator="between">
      <formula>60</formula>
      <formula>70</formula>
    </cfRule>
    <cfRule type="cellIs" dxfId="2505" priority="9" stopIfTrue="1" operator="between">
      <formula>45</formula>
      <formula>60</formula>
    </cfRule>
  </conditionalFormatting>
  <conditionalFormatting sqref="H4">
    <cfRule type="cellIs" dxfId="2504" priority="4" stopIfTrue="1" operator="greaterThan">
      <formula>70</formula>
    </cfRule>
    <cfRule type="cellIs" dxfId="2503" priority="5" stopIfTrue="1" operator="between">
      <formula>60</formula>
      <formula>70</formula>
    </cfRule>
    <cfRule type="cellIs" dxfId="2502" priority="6" stopIfTrue="1" operator="between">
      <formula>45</formula>
      <formula>60</formula>
    </cfRule>
  </conditionalFormatting>
  <conditionalFormatting sqref="V4">
    <cfRule type="cellIs" dxfId="2501" priority="1" stopIfTrue="1" operator="greaterThan">
      <formula>70</formula>
    </cfRule>
    <cfRule type="cellIs" dxfId="2500" priority="2" stopIfTrue="1" operator="between">
      <formula>60</formula>
      <formula>70</formula>
    </cfRule>
    <cfRule type="cellIs" dxfId="2499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12.364000000000001</v>
      </c>
      <c r="C3" s="11">
        <v>9.6219999999999999</v>
      </c>
      <c r="D3" s="11">
        <v>12.222</v>
      </c>
      <c r="E3" s="11">
        <v>11.897</v>
      </c>
      <c r="F3" s="11">
        <v>9.5120000000000005</v>
      </c>
      <c r="G3" s="11">
        <v>12.984999999999999</v>
      </c>
      <c r="H3" s="11">
        <v>11.443</v>
      </c>
      <c r="I3" s="11">
        <v>8.3640000000000008</v>
      </c>
      <c r="J3" s="11">
        <v>9.91</v>
      </c>
      <c r="K3" s="11">
        <v>9.3569999999999993</v>
      </c>
      <c r="L3" s="11">
        <v>14.023</v>
      </c>
      <c r="M3" s="11">
        <v>10.185</v>
      </c>
      <c r="N3" s="11">
        <v>13.189</v>
      </c>
      <c r="O3" s="11">
        <v>12.91</v>
      </c>
      <c r="P3" s="11">
        <v>9.8539999999999992</v>
      </c>
      <c r="Q3" s="11">
        <v>13.638</v>
      </c>
      <c r="R3" s="11">
        <v>10.207000000000001</v>
      </c>
      <c r="S3" s="11">
        <v>11.933999999999999</v>
      </c>
      <c r="T3" s="11">
        <v>9.49</v>
      </c>
      <c r="U3" s="11">
        <v>13.364000000000001</v>
      </c>
      <c r="V3" s="11">
        <v>3.4590000000000001</v>
      </c>
      <c r="W3" s="11">
        <v>9.2509999999999994</v>
      </c>
      <c r="X3" s="11">
        <v>12.22</v>
      </c>
      <c r="Y3" s="11">
        <v>11.089</v>
      </c>
      <c r="Z3" s="11">
        <v>9.3670000000000009</v>
      </c>
      <c r="AA3" s="11">
        <v>9.4659999999999993</v>
      </c>
      <c r="AB3" s="11">
        <v>9.4459999999999997</v>
      </c>
      <c r="AC3" s="11">
        <v>9.343</v>
      </c>
      <c r="AD3" s="11">
        <v>11.124000000000001</v>
      </c>
      <c r="AE3" s="11">
        <v>10.148999999999999</v>
      </c>
      <c r="AF3" s="11">
        <v>9.1050000000000004</v>
      </c>
      <c r="AG3" s="11">
        <v>9.2200000000000006</v>
      </c>
      <c r="AH3" s="11"/>
      <c r="AI3" s="11"/>
      <c r="AM3" s="5"/>
    </row>
    <row r="4" spans="1:40" s="4" customFormat="1" x14ac:dyDescent="0.25">
      <c r="A4" s="3" t="s">
        <v>7</v>
      </c>
      <c r="B4" s="22">
        <v>48</v>
      </c>
      <c r="C4" s="22">
        <v>71</v>
      </c>
      <c r="D4" s="22">
        <v>40</v>
      </c>
      <c r="E4" s="22">
        <v>63</v>
      </c>
      <c r="F4" s="22">
        <v>72</v>
      </c>
      <c r="G4" s="22">
        <v>62</v>
      </c>
      <c r="H4" s="22">
        <v>37</v>
      </c>
      <c r="I4" s="22">
        <v>13</v>
      </c>
      <c r="J4" s="22">
        <v>71</v>
      </c>
      <c r="K4" s="22">
        <v>66</v>
      </c>
      <c r="L4" s="22">
        <v>22</v>
      </c>
      <c r="M4" s="22">
        <v>62</v>
      </c>
      <c r="N4" s="22">
        <v>23</v>
      </c>
      <c r="O4" s="22">
        <v>43</v>
      </c>
      <c r="P4" s="22">
        <v>73</v>
      </c>
      <c r="Q4" s="22">
        <v>58</v>
      </c>
      <c r="R4" s="22">
        <v>67</v>
      </c>
      <c r="S4" s="22">
        <v>42</v>
      </c>
      <c r="T4" s="22">
        <v>70</v>
      </c>
      <c r="U4" s="22">
        <v>30</v>
      </c>
      <c r="V4" s="22">
        <v>6</v>
      </c>
      <c r="W4" s="22">
        <v>28</v>
      </c>
      <c r="X4" s="22">
        <v>48</v>
      </c>
      <c r="Y4" s="22">
        <v>32</v>
      </c>
      <c r="Z4" s="22">
        <v>64</v>
      </c>
      <c r="AA4" s="22">
        <v>70</v>
      </c>
      <c r="AB4" s="22">
        <v>69</v>
      </c>
      <c r="AC4" s="22">
        <v>62</v>
      </c>
      <c r="AD4" s="22">
        <v>63</v>
      </c>
      <c r="AE4" s="22">
        <v>61</v>
      </c>
      <c r="AF4" s="22">
        <v>66</v>
      </c>
      <c r="AG4" s="22">
        <v>64</v>
      </c>
      <c r="AI4" s="15">
        <f>SUM(C4:AG4)</f>
        <v>1618</v>
      </c>
      <c r="AJ4" s="6">
        <f>AVERAGE(C4:AG4)</f>
        <v>52.193548387096776</v>
      </c>
      <c r="AK4" s="17"/>
    </row>
    <row r="5" spans="1:40" x14ac:dyDescent="0.25">
      <c r="A5" s="2" t="s">
        <v>12</v>
      </c>
      <c r="B5" s="16">
        <f t="shared" ref="B5:AG5" si="0">$A6+B6</f>
        <v>93403</v>
      </c>
      <c r="C5" s="16">
        <f t="shared" si="0"/>
        <v>93474</v>
      </c>
      <c r="D5" s="16">
        <f t="shared" si="0"/>
        <v>93514</v>
      </c>
      <c r="E5" s="16">
        <f t="shared" si="0"/>
        <v>93577</v>
      </c>
      <c r="F5" s="16">
        <f t="shared" si="0"/>
        <v>93649</v>
      </c>
      <c r="G5" s="16">
        <f t="shared" si="0"/>
        <v>93711</v>
      </c>
      <c r="H5" s="16">
        <f t="shared" si="0"/>
        <v>93748</v>
      </c>
      <c r="I5" s="16">
        <f t="shared" si="0"/>
        <v>93761</v>
      </c>
      <c r="J5" s="16">
        <f t="shared" si="0"/>
        <v>93832</v>
      </c>
      <c r="K5" s="16">
        <f t="shared" si="0"/>
        <v>93898</v>
      </c>
      <c r="L5" s="16">
        <f t="shared" si="0"/>
        <v>93920</v>
      </c>
      <c r="M5" s="16">
        <f t="shared" si="0"/>
        <v>93982</v>
      </c>
      <c r="N5" s="16">
        <f t="shared" si="0"/>
        <v>94005</v>
      </c>
      <c r="O5" s="16">
        <f t="shared" si="0"/>
        <v>94048</v>
      </c>
      <c r="P5" s="16">
        <f t="shared" si="0"/>
        <v>94121</v>
      </c>
      <c r="Q5" s="16">
        <f t="shared" si="0"/>
        <v>94179</v>
      </c>
      <c r="R5" s="16">
        <f t="shared" si="0"/>
        <v>94246</v>
      </c>
      <c r="S5" s="16">
        <f t="shared" si="0"/>
        <v>94288</v>
      </c>
      <c r="T5" s="16">
        <f t="shared" si="0"/>
        <v>94358</v>
      </c>
      <c r="U5" s="16">
        <f t="shared" si="0"/>
        <v>94388</v>
      </c>
      <c r="V5" s="16">
        <f t="shared" si="0"/>
        <v>94394</v>
      </c>
      <c r="W5" s="16">
        <f t="shared" si="0"/>
        <v>94422</v>
      </c>
      <c r="X5" s="16">
        <f t="shared" si="0"/>
        <v>94470</v>
      </c>
      <c r="Y5" s="16">
        <f t="shared" si="0"/>
        <v>94502</v>
      </c>
      <c r="Z5" s="16">
        <f t="shared" si="0"/>
        <v>94566</v>
      </c>
      <c r="AA5" s="16">
        <f t="shared" si="0"/>
        <v>94636</v>
      </c>
      <c r="AB5" s="16">
        <f t="shared" si="0"/>
        <v>94705</v>
      </c>
      <c r="AC5" s="16">
        <f t="shared" si="0"/>
        <v>94767</v>
      </c>
      <c r="AD5" s="16">
        <f t="shared" si="0"/>
        <v>94830</v>
      </c>
      <c r="AE5" s="16">
        <f t="shared" si="0"/>
        <v>94891</v>
      </c>
      <c r="AF5" s="16">
        <f t="shared" si="0"/>
        <v>94957</v>
      </c>
      <c r="AG5" s="16">
        <f t="shared" si="0"/>
        <v>95021</v>
      </c>
      <c r="AI5" s="16">
        <f>MAX(C5:AG5)-B5</f>
        <v>1618</v>
      </c>
    </row>
    <row r="6" spans="1:40" s="15" customFormat="1" x14ac:dyDescent="0.25">
      <c r="A6" s="2">
        <v>46549</v>
      </c>
      <c r="B6" s="16">
        <v>46854</v>
      </c>
      <c r="C6">
        <v>46925</v>
      </c>
      <c r="D6">
        <v>46965</v>
      </c>
      <c r="E6">
        <v>47028</v>
      </c>
      <c r="F6">
        <v>47100</v>
      </c>
      <c r="G6">
        <v>47162</v>
      </c>
      <c r="H6">
        <v>47199</v>
      </c>
      <c r="I6">
        <v>47212</v>
      </c>
      <c r="J6">
        <v>47283</v>
      </c>
      <c r="K6">
        <v>47349</v>
      </c>
      <c r="L6">
        <v>47371</v>
      </c>
      <c r="M6">
        <v>47433</v>
      </c>
      <c r="N6">
        <v>47456</v>
      </c>
      <c r="O6">
        <v>47499</v>
      </c>
      <c r="P6">
        <v>47572</v>
      </c>
      <c r="Q6">
        <v>47630</v>
      </c>
      <c r="R6">
        <v>47697</v>
      </c>
      <c r="S6">
        <v>47739</v>
      </c>
      <c r="T6">
        <v>47809</v>
      </c>
      <c r="U6">
        <v>47839</v>
      </c>
      <c r="V6">
        <v>47845</v>
      </c>
      <c r="W6">
        <v>47873</v>
      </c>
      <c r="X6">
        <v>47921</v>
      </c>
      <c r="Y6">
        <v>47953</v>
      </c>
      <c r="Z6">
        <v>48017</v>
      </c>
      <c r="AA6">
        <v>48087</v>
      </c>
      <c r="AB6">
        <v>48156</v>
      </c>
      <c r="AC6">
        <v>48218</v>
      </c>
      <c r="AD6">
        <v>48281</v>
      </c>
      <c r="AE6">
        <v>48342</v>
      </c>
      <c r="AF6">
        <v>48408</v>
      </c>
      <c r="AG6">
        <v>48472</v>
      </c>
    </row>
    <row r="7" spans="1:40" x14ac:dyDescent="0.25">
      <c r="A7" s="2" t="s">
        <v>61</v>
      </c>
      <c r="B7"/>
      <c r="AI7" s="16"/>
      <c r="AJ7" s="7"/>
    </row>
    <row r="8" spans="1:40" x14ac:dyDescent="0.25">
      <c r="B8">
        <f t="shared" ref="B8" si="1">B4*(1+$A$9)</f>
        <v>49.679999999999993</v>
      </c>
      <c r="C8">
        <f t="shared" ref="C8:D8" si="2">C4*(1+$A$9)</f>
        <v>73.484999999999999</v>
      </c>
      <c r="D8">
        <f t="shared" si="2"/>
        <v>41.4</v>
      </c>
      <c r="E8">
        <f t="shared" ref="E8:F8" si="3">E4*(1+$A$9)</f>
        <v>65.204999999999998</v>
      </c>
      <c r="F8">
        <f t="shared" si="3"/>
        <v>74.52</v>
      </c>
      <c r="G8">
        <f t="shared" ref="G8:H8" si="4">G4*(1+$A$9)</f>
        <v>64.17</v>
      </c>
      <c r="H8">
        <f t="shared" si="4"/>
        <v>38.294999999999995</v>
      </c>
      <c r="I8">
        <f t="shared" ref="I8:J8" si="5">I4*(1+$A$9)</f>
        <v>13.454999999999998</v>
      </c>
      <c r="J8">
        <f t="shared" si="5"/>
        <v>73.484999999999999</v>
      </c>
      <c r="K8">
        <f t="shared" ref="K8:L8" si="6">K4*(1+$A$9)</f>
        <v>68.309999999999988</v>
      </c>
      <c r="L8">
        <f t="shared" si="6"/>
        <v>22.77</v>
      </c>
      <c r="M8">
        <f t="shared" ref="M8:N8" si="7">M4*(1+$A$9)</f>
        <v>64.17</v>
      </c>
      <c r="N8">
        <f t="shared" si="7"/>
        <v>23.805</v>
      </c>
      <c r="O8">
        <f t="shared" ref="O8:P8" si="8">O4*(1+$A$9)</f>
        <v>44.504999999999995</v>
      </c>
      <c r="P8">
        <f t="shared" si="8"/>
        <v>75.554999999999993</v>
      </c>
      <c r="Q8">
        <f t="shared" ref="Q8:R8" si="9">Q4*(1+$A$9)</f>
        <v>60.029999999999994</v>
      </c>
      <c r="R8">
        <f t="shared" si="9"/>
        <v>69.344999999999999</v>
      </c>
      <c r="S8">
        <f t="shared" ref="S8:T8" si="10">S4*(1+$A$9)</f>
        <v>43.47</v>
      </c>
      <c r="T8">
        <f t="shared" si="10"/>
        <v>72.449999999999989</v>
      </c>
      <c r="U8">
        <f t="shared" ref="U8:V8" si="11">U4*(1+$A$9)</f>
        <v>31.049999999999997</v>
      </c>
      <c r="V8">
        <f t="shared" si="11"/>
        <v>6.2099999999999991</v>
      </c>
      <c r="W8">
        <f t="shared" ref="W8:X8" si="12">W4*(1+$A$9)</f>
        <v>28.979999999999997</v>
      </c>
      <c r="X8">
        <f t="shared" si="12"/>
        <v>49.679999999999993</v>
      </c>
      <c r="Y8">
        <f t="shared" ref="Y8:Z8" si="13">Y4*(1+$A$9)</f>
        <v>33.119999999999997</v>
      </c>
      <c r="Z8">
        <f t="shared" si="13"/>
        <v>66.239999999999995</v>
      </c>
      <c r="AA8">
        <f t="shared" ref="AA8:AB8" si="14">AA4*(1+$A$9)</f>
        <v>72.449999999999989</v>
      </c>
      <c r="AB8">
        <f t="shared" si="14"/>
        <v>71.414999999999992</v>
      </c>
      <c r="AC8">
        <f t="shared" ref="AC8:AD8" si="15">AC4*(1+$A$9)</f>
        <v>64.17</v>
      </c>
      <c r="AD8">
        <f t="shared" si="15"/>
        <v>65.204999999999998</v>
      </c>
      <c r="AE8">
        <f t="shared" ref="AE8:AF8" si="16">AE4*(1+$A$9)</f>
        <v>63.134999999999998</v>
      </c>
      <c r="AF8">
        <f t="shared" si="16"/>
        <v>68.309999999999988</v>
      </c>
      <c r="AG8">
        <f t="shared" ref="AG8" si="17">AG4*(1+$A$9)</f>
        <v>66.239999999999995</v>
      </c>
      <c r="AI8" s="15">
        <f>SUM(C8:AG8)</f>
        <v>1674.6299999999997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AE4 E4:F4 S4:T4 X4:Z4 M4:O4">
    <cfRule type="cellIs" dxfId="2498" priority="70" stopIfTrue="1" operator="greaterThan">
      <formula>70</formula>
    </cfRule>
    <cfRule type="cellIs" dxfId="2497" priority="71" stopIfTrue="1" operator="between">
      <formula>60</formula>
      <formula>70</formula>
    </cfRule>
    <cfRule type="cellIs" dxfId="2496" priority="72" stopIfTrue="1" operator="between">
      <formula>45</formula>
      <formula>60</formula>
    </cfRule>
  </conditionalFormatting>
  <conditionalFormatting sqref="AG4">
    <cfRule type="cellIs" dxfId="2495" priority="67" stopIfTrue="1" operator="greaterThan">
      <formula>70</formula>
    </cfRule>
    <cfRule type="cellIs" dxfId="2494" priority="68" stopIfTrue="1" operator="between">
      <formula>60</formula>
      <formula>70</formula>
    </cfRule>
    <cfRule type="cellIs" dxfId="2493" priority="69" stopIfTrue="1" operator="between">
      <formula>45</formula>
      <formula>60</formula>
    </cfRule>
  </conditionalFormatting>
  <conditionalFormatting sqref="AD4">
    <cfRule type="cellIs" dxfId="2492" priority="64" stopIfTrue="1" operator="greaterThan">
      <formula>70</formula>
    </cfRule>
    <cfRule type="cellIs" dxfId="2491" priority="65" stopIfTrue="1" operator="between">
      <formula>60</formula>
      <formula>70</formula>
    </cfRule>
    <cfRule type="cellIs" dxfId="2490" priority="66" stopIfTrue="1" operator="between">
      <formula>45</formula>
      <formula>60</formula>
    </cfRule>
  </conditionalFormatting>
  <conditionalFormatting sqref="G4">
    <cfRule type="cellIs" dxfId="2489" priority="61" stopIfTrue="1" operator="greaterThan">
      <formula>70</formula>
    </cfRule>
    <cfRule type="cellIs" dxfId="2488" priority="62" stopIfTrue="1" operator="between">
      <formula>60</formula>
      <formula>70</formula>
    </cfRule>
    <cfRule type="cellIs" dxfId="2487" priority="63" stopIfTrue="1" operator="between">
      <formula>45</formula>
      <formula>60</formula>
    </cfRule>
  </conditionalFormatting>
  <conditionalFormatting sqref="AF4">
    <cfRule type="cellIs" dxfId="2486" priority="58" stopIfTrue="1" operator="greaterThan">
      <formula>70</formula>
    </cfRule>
    <cfRule type="cellIs" dxfId="2485" priority="59" stopIfTrue="1" operator="between">
      <formula>60</formula>
      <formula>70</formula>
    </cfRule>
    <cfRule type="cellIs" dxfId="2484" priority="60" stopIfTrue="1" operator="between">
      <formula>45</formula>
      <formula>60</formula>
    </cfRule>
  </conditionalFormatting>
  <conditionalFormatting sqref="U4">
    <cfRule type="cellIs" dxfId="2483" priority="55" stopIfTrue="1" operator="greaterThan">
      <formula>70</formula>
    </cfRule>
    <cfRule type="cellIs" dxfId="2482" priority="56" stopIfTrue="1" operator="between">
      <formula>60</formula>
      <formula>70</formula>
    </cfRule>
    <cfRule type="cellIs" dxfId="2481" priority="57" stopIfTrue="1" operator="between">
      <formula>45</formula>
      <formula>60</formula>
    </cfRule>
  </conditionalFormatting>
  <conditionalFormatting sqref="W4">
    <cfRule type="cellIs" dxfId="2480" priority="49" stopIfTrue="1" operator="greaterThan">
      <formula>70</formula>
    </cfRule>
    <cfRule type="cellIs" dxfId="2479" priority="50" stopIfTrue="1" operator="between">
      <formula>60</formula>
      <formula>70</formula>
    </cfRule>
    <cfRule type="cellIs" dxfId="2478" priority="51" stopIfTrue="1" operator="between">
      <formula>45</formula>
      <formula>60</formula>
    </cfRule>
  </conditionalFormatting>
  <conditionalFormatting sqref="AA4">
    <cfRule type="cellIs" dxfId="2477" priority="46" stopIfTrue="1" operator="greaterThan">
      <formula>70</formula>
    </cfRule>
    <cfRule type="cellIs" dxfId="2476" priority="47" stopIfTrue="1" operator="between">
      <formula>60</formula>
      <formula>70</formula>
    </cfRule>
    <cfRule type="cellIs" dxfId="2475" priority="48" stopIfTrue="1" operator="between">
      <formula>45</formula>
      <formula>60</formula>
    </cfRule>
  </conditionalFormatting>
  <conditionalFormatting sqref="D4">
    <cfRule type="cellIs" dxfId="2474" priority="43" stopIfTrue="1" operator="greaterThan">
      <formula>70</formula>
    </cfRule>
    <cfRule type="cellIs" dxfId="2473" priority="44" stopIfTrue="1" operator="between">
      <formula>60</formula>
      <formula>70</formula>
    </cfRule>
    <cfRule type="cellIs" dxfId="2472" priority="45" stopIfTrue="1" operator="between">
      <formula>45</formula>
      <formula>60</formula>
    </cfRule>
  </conditionalFormatting>
  <conditionalFormatting sqref="I4">
    <cfRule type="cellIs" dxfId="2471" priority="40" stopIfTrue="1" operator="greaterThan">
      <formula>70</formula>
    </cfRule>
    <cfRule type="cellIs" dxfId="2470" priority="41" stopIfTrue="1" operator="between">
      <formula>60</formula>
      <formula>70</formula>
    </cfRule>
    <cfRule type="cellIs" dxfId="2469" priority="42" stopIfTrue="1" operator="between">
      <formula>45</formula>
      <formula>60</formula>
    </cfRule>
  </conditionalFormatting>
  <conditionalFormatting sqref="J4">
    <cfRule type="cellIs" dxfId="2468" priority="37" stopIfTrue="1" operator="greaterThan">
      <formula>70</formula>
    </cfRule>
    <cfRule type="cellIs" dxfId="2467" priority="38" stopIfTrue="1" operator="between">
      <formula>60</formula>
      <formula>70</formula>
    </cfRule>
    <cfRule type="cellIs" dxfId="2466" priority="39" stopIfTrue="1" operator="between">
      <formula>45</formula>
      <formula>60</formula>
    </cfRule>
  </conditionalFormatting>
  <conditionalFormatting sqref="L4">
    <cfRule type="cellIs" dxfId="2465" priority="34" stopIfTrue="1" operator="greaterThan">
      <formula>70</formula>
    </cfRule>
    <cfRule type="cellIs" dxfId="2464" priority="35" stopIfTrue="1" operator="between">
      <formula>60</formula>
      <formula>70</formula>
    </cfRule>
    <cfRule type="cellIs" dxfId="2463" priority="36" stopIfTrue="1" operator="between">
      <formula>45</formula>
      <formula>60</formula>
    </cfRule>
  </conditionalFormatting>
  <conditionalFormatting sqref="P4">
    <cfRule type="cellIs" dxfId="2462" priority="31" stopIfTrue="1" operator="greaterThan">
      <formula>70</formula>
    </cfRule>
    <cfRule type="cellIs" dxfId="2461" priority="32" stopIfTrue="1" operator="between">
      <formula>60</formula>
      <formula>70</formula>
    </cfRule>
    <cfRule type="cellIs" dxfId="2460" priority="33" stopIfTrue="1" operator="between">
      <formula>45</formula>
      <formula>60</formula>
    </cfRule>
  </conditionalFormatting>
  <conditionalFormatting sqref="Q4">
    <cfRule type="cellIs" dxfId="2459" priority="28" stopIfTrue="1" operator="greaterThan">
      <formula>70</formula>
    </cfRule>
    <cfRule type="cellIs" dxfId="2458" priority="29" stopIfTrue="1" operator="between">
      <formula>60</formula>
      <formula>70</formula>
    </cfRule>
    <cfRule type="cellIs" dxfId="2457" priority="30" stopIfTrue="1" operator="between">
      <formula>45</formula>
      <formula>60</formula>
    </cfRule>
  </conditionalFormatting>
  <conditionalFormatting sqref="R4">
    <cfRule type="cellIs" dxfId="2456" priority="25" stopIfTrue="1" operator="greaterThan">
      <formula>70</formula>
    </cfRule>
    <cfRule type="cellIs" dxfId="2455" priority="26" stopIfTrue="1" operator="between">
      <formula>60</formula>
      <formula>70</formula>
    </cfRule>
    <cfRule type="cellIs" dxfId="2454" priority="27" stopIfTrue="1" operator="between">
      <formula>45</formula>
      <formula>60</formula>
    </cfRule>
  </conditionalFormatting>
  <conditionalFormatting sqref="K4">
    <cfRule type="cellIs" dxfId="2453" priority="22" stopIfTrue="1" operator="greaterThan">
      <formula>70</formula>
    </cfRule>
    <cfRule type="cellIs" dxfId="2452" priority="23" stopIfTrue="1" operator="between">
      <formula>60</formula>
      <formula>70</formula>
    </cfRule>
    <cfRule type="cellIs" dxfId="2451" priority="24" stopIfTrue="1" operator="between">
      <formula>45</formula>
      <formula>60</formula>
    </cfRule>
  </conditionalFormatting>
  <conditionalFormatting sqref="C4">
    <cfRule type="cellIs" dxfId="2450" priority="16" stopIfTrue="1" operator="greaterThan">
      <formula>70</formula>
    </cfRule>
    <cfRule type="cellIs" dxfId="2449" priority="17" stopIfTrue="1" operator="between">
      <formula>60</formula>
      <formula>70</formula>
    </cfRule>
    <cfRule type="cellIs" dxfId="2448" priority="18" stopIfTrue="1" operator="between">
      <formula>45</formula>
      <formula>60</formula>
    </cfRule>
  </conditionalFormatting>
  <conditionalFormatting sqref="H4">
    <cfRule type="cellIs" dxfId="2447" priority="13" stopIfTrue="1" operator="greaterThan">
      <formula>70</formula>
    </cfRule>
    <cfRule type="cellIs" dxfId="2446" priority="14" stopIfTrue="1" operator="between">
      <formula>60</formula>
      <formula>70</formula>
    </cfRule>
    <cfRule type="cellIs" dxfId="2445" priority="15" stopIfTrue="1" operator="between">
      <formula>45</formula>
      <formula>60</formula>
    </cfRule>
  </conditionalFormatting>
  <conditionalFormatting sqref="V4">
    <cfRule type="cellIs" dxfId="2444" priority="10" stopIfTrue="1" operator="greaterThan">
      <formula>70</formula>
    </cfRule>
    <cfRule type="cellIs" dxfId="2443" priority="11" stopIfTrue="1" operator="between">
      <formula>60</formula>
      <formula>70</formula>
    </cfRule>
    <cfRule type="cellIs" dxfId="2442" priority="12" stopIfTrue="1" operator="between">
      <formula>45</formula>
      <formula>60</formula>
    </cfRule>
  </conditionalFormatting>
  <conditionalFormatting sqref="B4">
    <cfRule type="cellIs" dxfId="2441" priority="7" stopIfTrue="1" operator="greaterThan">
      <formula>70</formula>
    </cfRule>
    <cfRule type="cellIs" dxfId="2440" priority="8" stopIfTrue="1" operator="between">
      <formula>60</formula>
      <formula>70</formula>
    </cfRule>
    <cfRule type="cellIs" dxfId="2439" priority="9" stopIfTrue="1" operator="between">
      <formula>45</formula>
      <formula>60</formula>
    </cfRule>
  </conditionalFormatting>
  <conditionalFormatting sqref="AB4">
    <cfRule type="cellIs" dxfId="2438" priority="4" stopIfTrue="1" operator="greaterThan">
      <formula>70</formula>
    </cfRule>
    <cfRule type="cellIs" dxfId="2437" priority="5" stopIfTrue="1" operator="between">
      <formula>60</formula>
      <formula>70</formula>
    </cfRule>
    <cfRule type="cellIs" dxfId="2436" priority="6" stopIfTrue="1" operator="between">
      <formula>45</formula>
      <formula>60</formula>
    </cfRule>
  </conditionalFormatting>
  <conditionalFormatting sqref="AC4">
    <cfRule type="cellIs" dxfId="2435" priority="1" stopIfTrue="1" operator="greaterThan">
      <formula>70</formula>
    </cfRule>
    <cfRule type="cellIs" dxfId="2434" priority="2" stopIfTrue="1" operator="between">
      <formula>60</formula>
      <formula>70</formula>
    </cfRule>
    <cfRule type="cellIs" dxfId="2433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9.2200000000000006</v>
      </c>
      <c r="C3" s="11">
        <v>12.618</v>
      </c>
      <c r="D3" s="11">
        <v>6.6879999999999997</v>
      </c>
      <c r="E3" s="11">
        <v>9.7270000000000003</v>
      </c>
      <c r="F3" s="11">
        <v>9.5190000000000001</v>
      </c>
      <c r="G3" s="11">
        <v>8.6750000000000007</v>
      </c>
      <c r="H3" s="11">
        <v>2.0990000000000002</v>
      </c>
      <c r="I3" s="11">
        <v>12.051</v>
      </c>
      <c r="J3" s="11">
        <v>9.8239999999999998</v>
      </c>
      <c r="K3" s="11">
        <v>11.605</v>
      </c>
      <c r="L3" s="11">
        <v>9.8670000000000009</v>
      </c>
      <c r="M3" s="11">
        <v>13.664</v>
      </c>
      <c r="N3" s="11">
        <v>9.34</v>
      </c>
      <c r="O3" s="11">
        <v>9.3640000000000008</v>
      </c>
      <c r="P3" s="11">
        <v>10.178000000000001</v>
      </c>
      <c r="Q3" s="11">
        <v>8.9459999999999997</v>
      </c>
      <c r="R3" s="11">
        <v>8.827</v>
      </c>
      <c r="S3" s="11">
        <v>9.6920000000000002</v>
      </c>
      <c r="T3" s="11">
        <v>11.2</v>
      </c>
      <c r="U3" s="11">
        <v>11.666</v>
      </c>
      <c r="V3" s="11">
        <v>9.3800000000000008</v>
      </c>
      <c r="W3" s="11">
        <v>9.0370000000000008</v>
      </c>
      <c r="X3" s="11">
        <v>11.209</v>
      </c>
      <c r="Y3" s="11">
        <v>12.273999999999999</v>
      </c>
      <c r="Z3" s="11">
        <v>12.427</v>
      </c>
      <c r="AA3" s="11">
        <v>12.92</v>
      </c>
      <c r="AB3" s="11">
        <v>13.099</v>
      </c>
      <c r="AC3" s="11">
        <v>11.32</v>
      </c>
      <c r="AD3" s="11">
        <v>10.27</v>
      </c>
      <c r="AE3" s="11">
        <v>9.1259999999999994</v>
      </c>
      <c r="AF3" s="11">
        <v>10.647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64</v>
      </c>
      <c r="C4" s="22">
        <v>25</v>
      </c>
      <c r="D4" s="22">
        <v>11</v>
      </c>
      <c r="E4" s="22">
        <v>70</v>
      </c>
      <c r="F4" s="22">
        <v>68</v>
      </c>
      <c r="G4" s="22">
        <v>15</v>
      </c>
      <c r="H4" s="22">
        <v>7</v>
      </c>
      <c r="I4" s="22">
        <v>41</v>
      </c>
      <c r="J4" s="22">
        <v>18</v>
      </c>
      <c r="K4" s="22">
        <v>58</v>
      </c>
      <c r="L4" s="22">
        <v>54</v>
      </c>
      <c r="M4" s="22">
        <v>50</v>
      </c>
      <c r="N4" s="22">
        <v>65</v>
      </c>
      <c r="O4" s="22">
        <v>66</v>
      </c>
      <c r="P4" s="22">
        <v>59</v>
      </c>
      <c r="Q4" s="22">
        <v>62</v>
      </c>
      <c r="R4" s="22">
        <v>60</v>
      </c>
      <c r="S4" s="22">
        <v>62</v>
      </c>
      <c r="T4" s="22">
        <v>27</v>
      </c>
      <c r="U4" s="22">
        <v>61</v>
      </c>
      <c r="V4" s="22">
        <v>63</v>
      </c>
      <c r="W4" s="22">
        <v>56</v>
      </c>
      <c r="X4" s="22">
        <v>43</v>
      </c>
      <c r="Y4" s="22">
        <v>39</v>
      </c>
      <c r="Z4" s="22">
        <v>21</v>
      </c>
      <c r="AA4" s="22">
        <v>38</v>
      </c>
      <c r="AB4" s="22">
        <v>24</v>
      </c>
      <c r="AC4" s="22">
        <v>55</v>
      </c>
      <c r="AD4" s="22">
        <v>54</v>
      </c>
      <c r="AE4" s="22">
        <v>62</v>
      </c>
      <c r="AF4" s="22">
        <v>52</v>
      </c>
      <c r="AG4" s="22"/>
      <c r="AI4" s="15">
        <f>SUM(C4:AG4)</f>
        <v>1386</v>
      </c>
      <c r="AJ4" s="6">
        <f>AVERAGE(C4:AG4)</f>
        <v>46.2</v>
      </c>
      <c r="AK4" s="17"/>
    </row>
    <row r="5" spans="1:40" x14ac:dyDescent="0.25">
      <c r="A5" s="2" t="s">
        <v>12</v>
      </c>
      <c r="B5" s="16">
        <f t="shared" ref="B5:AF5" si="0">$A6+B6</f>
        <v>95021</v>
      </c>
      <c r="C5" s="16">
        <f t="shared" si="0"/>
        <v>95046</v>
      </c>
      <c r="D5" s="16">
        <f t="shared" si="0"/>
        <v>95057</v>
      </c>
      <c r="E5" s="16">
        <f t="shared" si="0"/>
        <v>95127</v>
      </c>
      <c r="F5" s="16">
        <f t="shared" si="0"/>
        <v>95195</v>
      </c>
      <c r="G5" s="16">
        <f t="shared" si="0"/>
        <v>95210</v>
      </c>
      <c r="H5" s="16">
        <f t="shared" si="0"/>
        <v>95217</v>
      </c>
      <c r="I5" s="16">
        <f t="shared" si="0"/>
        <v>95258</v>
      </c>
      <c r="J5" s="16">
        <f t="shared" si="0"/>
        <v>95276</v>
      </c>
      <c r="K5" s="16">
        <f t="shared" si="0"/>
        <v>95334</v>
      </c>
      <c r="L5" s="16">
        <f t="shared" si="0"/>
        <v>95388</v>
      </c>
      <c r="M5" s="16">
        <f t="shared" si="0"/>
        <v>95438</v>
      </c>
      <c r="N5" s="16">
        <f t="shared" si="0"/>
        <v>95503</v>
      </c>
      <c r="O5" s="16">
        <f t="shared" si="0"/>
        <v>95569</v>
      </c>
      <c r="P5" s="16">
        <f t="shared" si="0"/>
        <v>95628</v>
      </c>
      <c r="Q5" s="16">
        <f t="shared" si="0"/>
        <v>95690</v>
      </c>
      <c r="R5" s="16">
        <f t="shared" si="0"/>
        <v>95750</v>
      </c>
      <c r="S5" s="16">
        <f t="shared" si="0"/>
        <v>95812</v>
      </c>
      <c r="T5" s="16">
        <f t="shared" si="0"/>
        <v>95839</v>
      </c>
      <c r="U5" s="16">
        <f t="shared" si="0"/>
        <v>95900</v>
      </c>
      <c r="V5" s="16">
        <f t="shared" si="0"/>
        <v>95963</v>
      </c>
      <c r="W5" s="16">
        <f t="shared" si="0"/>
        <v>96019</v>
      </c>
      <c r="X5" s="16">
        <f t="shared" si="0"/>
        <v>96062</v>
      </c>
      <c r="Y5" s="16">
        <f t="shared" si="0"/>
        <v>96101</v>
      </c>
      <c r="Z5" s="16">
        <f t="shared" si="0"/>
        <v>96122</v>
      </c>
      <c r="AA5" s="16">
        <f t="shared" si="0"/>
        <v>96160</v>
      </c>
      <c r="AB5" s="16">
        <f t="shared" si="0"/>
        <v>96184</v>
      </c>
      <c r="AC5" s="16">
        <f t="shared" si="0"/>
        <v>96239</v>
      </c>
      <c r="AD5" s="16">
        <f t="shared" si="0"/>
        <v>96293</v>
      </c>
      <c r="AE5" s="16">
        <f t="shared" si="0"/>
        <v>96355</v>
      </c>
      <c r="AF5" s="16">
        <f t="shared" si="0"/>
        <v>96407</v>
      </c>
      <c r="AG5" s="16"/>
      <c r="AI5" s="16">
        <f>MAX(C5:AG5)-B5</f>
        <v>1386</v>
      </c>
    </row>
    <row r="6" spans="1:40" s="15" customFormat="1" x14ac:dyDescent="0.25">
      <c r="A6" s="2">
        <v>46549</v>
      </c>
      <c r="B6">
        <v>48472</v>
      </c>
      <c r="C6">
        <v>48497</v>
      </c>
      <c r="D6">
        <v>48508</v>
      </c>
      <c r="E6">
        <v>48578</v>
      </c>
      <c r="F6">
        <v>48646</v>
      </c>
      <c r="G6">
        <v>48661</v>
      </c>
      <c r="H6">
        <v>48668</v>
      </c>
      <c r="I6">
        <v>48709</v>
      </c>
      <c r="J6">
        <v>48727</v>
      </c>
      <c r="K6">
        <v>48785</v>
      </c>
      <c r="L6" s="16">
        <v>48839</v>
      </c>
      <c r="M6" s="16">
        <v>48889</v>
      </c>
      <c r="N6" s="16">
        <v>48954</v>
      </c>
      <c r="O6" s="16">
        <v>49020</v>
      </c>
      <c r="P6" s="16">
        <v>49079</v>
      </c>
      <c r="Q6" s="16">
        <v>49141</v>
      </c>
      <c r="R6" s="16">
        <v>49201</v>
      </c>
      <c r="S6" s="16">
        <v>49263</v>
      </c>
      <c r="T6" s="16">
        <v>49290</v>
      </c>
      <c r="U6" s="16">
        <v>49351</v>
      </c>
      <c r="V6" s="16">
        <v>49414</v>
      </c>
      <c r="W6" s="16">
        <v>49470</v>
      </c>
      <c r="X6" s="16">
        <v>49513</v>
      </c>
      <c r="Y6" s="16">
        <v>49552</v>
      </c>
      <c r="Z6" s="16">
        <v>49573</v>
      </c>
      <c r="AA6" s="16">
        <v>49611</v>
      </c>
      <c r="AB6" s="16">
        <v>49635</v>
      </c>
      <c r="AC6" s="16">
        <v>49690</v>
      </c>
      <c r="AD6" s="16">
        <v>49744</v>
      </c>
      <c r="AE6" s="16">
        <v>49806</v>
      </c>
      <c r="AF6" s="16">
        <v>49858</v>
      </c>
      <c r="AG6"/>
    </row>
    <row r="7" spans="1:40" x14ac:dyDescent="0.25">
      <c r="A7" s="2" t="s">
        <v>61</v>
      </c>
      <c r="B7"/>
      <c r="AI7" s="16"/>
      <c r="AJ7" s="7"/>
    </row>
    <row r="8" spans="1:40" x14ac:dyDescent="0.25">
      <c r="B8">
        <f t="shared" ref="B8" si="1">B4*(1+$A$9)</f>
        <v>66.239999999999995</v>
      </c>
      <c r="C8">
        <f t="shared" ref="C8:D8" si="2">C4*(1+$A$9)</f>
        <v>25.874999999999996</v>
      </c>
      <c r="D8">
        <f t="shared" si="2"/>
        <v>11.385</v>
      </c>
      <c r="E8">
        <f t="shared" ref="E8:F8" si="3">E4*(1+$A$9)</f>
        <v>72.449999999999989</v>
      </c>
      <c r="F8">
        <f t="shared" si="3"/>
        <v>70.38</v>
      </c>
      <c r="G8">
        <f t="shared" ref="G8:H8" si="4">G4*(1+$A$9)</f>
        <v>15.524999999999999</v>
      </c>
      <c r="H8">
        <f t="shared" si="4"/>
        <v>7.2449999999999992</v>
      </c>
      <c r="I8">
        <f t="shared" ref="I8:J8" si="5">I4*(1+$A$9)</f>
        <v>42.434999999999995</v>
      </c>
      <c r="J8">
        <f t="shared" si="5"/>
        <v>18.63</v>
      </c>
      <c r="K8">
        <f t="shared" ref="K8:L8" si="6">K4*(1+$A$9)</f>
        <v>60.029999999999994</v>
      </c>
      <c r="L8">
        <f t="shared" si="6"/>
        <v>55.889999999999993</v>
      </c>
      <c r="M8">
        <f t="shared" ref="M8:N8" si="7">M4*(1+$A$9)</f>
        <v>51.749999999999993</v>
      </c>
      <c r="N8">
        <f t="shared" si="7"/>
        <v>67.274999999999991</v>
      </c>
      <c r="O8">
        <f t="shared" ref="O8:P8" si="8">O4*(1+$A$9)</f>
        <v>68.309999999999988</v>
      </c>
      <c r="P8">
        <f t="shared" si="8"/>
        <v>61.064999999999998</v>
      </c>
      <c r="Q8">
        <f t="shared" ref="Q8:R8" si="9">Q4*(1+$A$9)</f>
        <v>64.17</v>
      </c>
      <c r="R8">
        <f t="shared" si="9"/>
        <v>62.099999999999994</v>
      </c>
      <c r="S8">
        <f t="shared" ref="S8:T8" si="10">S4*(1+$A$9)</f>
        <v>64.17</v>
      </c>
      <c r="T8">
        <f t="shared" si="10"/>
        <v>27.944999999999997</v>
      </c>
      <c r="U8">
        <f t="shared" ref="U8:V8" si="11">U4*(1+$A$9)</f>
        <v>63.134999999999998</v>
      </c>
      <c r="V8">
        <f t="shared" si="11"/>
        <v>65.204999999999998</v>
      </c>
      <c r="W8">
        <f t="shared" ref="W8:X8" si="12">W4*(1+$A$9)</f>
        <v>57.959999999999994</v>
      </c>
      <c r="X8">
        <f t="shared" si="12"/>
        <v>44.504999999999995</v>
      </c>
      <c r="Y8">
        <f t="shared" ref="Y8:Z8" si="13">Y4*(1+$A$9)</f>
        <v>40.364999999999995</v>
      </c>
      <c r="Z8">
        <f t="shared" si="13"/>
        <v>21.734999999999999</v>
      </c>
      <c r="AA8">
        <f t="shared" ref="AA8:AB8" si="14">AA4*(1+$A$9)</f>
        <v>39.33</v>
      </c>
      <c r="AB8">
        <f t="shared" si="14"/>
        <v>24.839999999999996</v>
      </c>
      <c r="AC8">
        <f t="shared" ref="AC8:AD8" si="15">AC4*(1+$A$9)</f>
        <v>56.924999999999997</v>
      </c>
      <c r="AD8">
        <f t="shared" si="15"/>
        <v>55.889999999999993</v>
      </c>
      <c r="AE8">
        <f t="shared" ref="AE8:AF8" si="16">AE4*(1+$A$9)</f>
        <v>64.17</v>
      </c>
      <c r="AF8">
        <f t="shared" si="16"/>
        <v>53.819999999999993</v>
      </c>
      <c r="AI8" s="15">
        <f>SUM(C8:AG8)</f>
        <v>1434.5099999999998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AE4 E4:F4 S4:T4 X4:Z4 M4:O4">
    <cfRule type="cellIs" dxfId="2432" priority="67" stopIfTrue="1" operator="greaterThan">
      <formula>70</formula>
    </cfRule>
    <cfRule type="cellIs" dxfId="2431" priority="68" stopIfTrue="1" operator="between">
      <formula>60</formula>
      <formula>70</formula>
    </cfRule>
    <cfRule type="cellIs" dxfId="2430" priority="69" stopIfTrue="1" operator="between">
      <formula>45</formula>
      <formula>60</formula>
    </cfRule>
  </conditionalFormatting>
  <conditionalFormatting sqref="AG4">
    <cfRule type="cellIs" dxfId="2429" priority="64" stopIfTrue="1" operator="greaterThan">
      <formula>70</formula>
    </cfRule>
    <cfRule type="cellIs" dxfId="2428" priority="65" stopIfTrue="1" operator="between">
      <formula>60</formula>
      <formula>70</formula>
    </cfRule>
    <cfRule type="cellIs" dxfId="2427" priority="66" stopIfTrue="1" operator="between">
      <formula>45</formula>
      <formula>60</formula>
    </cfRule>
  </conditionalFormatting>
  <conditionalFormatting sqref="AD4">
    <cfRule type="cellIs" dxfId="2426" priority="61" stopIfTrue="1" operator="greaterThan">
      <formula>70</formula>
    </cfRule>
    <cfRule type="cellIs" dxfId="2425" priority="62" stopIfTrue="1" operator="between">
      <formula>60</formula>
      <formula>70</formula>
    </cfRule>
    <cfRule type="cellIs" dxfId="2424" priority="63" stopIfTrue="1" operator="between">
      <formula>45</formula>
      <formula>60</formula>
    </cfRule>
  </conditionalFormatting>
  <conditionalFormatting sqref="G4">
    <cfRule type="cellIs" dxfId="2423" priority="58" stopIfTrue="1" operator="greaterThan">
      <formula>70</formula>
    </cfRule>
    <cfRule type="cellIs" dxfId="2422" priority="59" stopIfTrue="1" operator="between">
      <formula>60</formula>
      <formula>70</formula>
    </cfRule>
    <cfRule type="cellIs" dxfId="2421" priority="60" stopIfTrue="1" operator="between">
      <formula>45</formula>
      <formula>60</formula>
    </cfRule>
  </conditionalFormatting>
  <conditionalFormatting sqref="AF4">
    <cfRule type="cellIs" dxfId="2420" priority="55" stopIfTrue="1" operator="greaterThan">
      <formula>70</formula>
    </cfRule>
    <cfRule type="cellIs" dxfId="2419" priority="56" stopIfTrue="1" operator="between">
      <formula>60</formula>
      <formula>70</formula>
    </cfRule>
    <cfRule type="cellIs" dxfId="2418" priority="57" stopIfTrue="1" operator="between">
      <formula>45</formula>
      <formula>60</formula>
    </cfRule>
  </conditionalFormatting>
  <conditionalFormatting sqref="U4">
    <cfRule type="cellIs" dxfId="2417" priority="52" stopIfTrue="1" operator="greaterThan">
      <formula>70</formula>
    </cfRule>
    <cfRule type="cellIs" dxfId="2416" priority="53" stopIfTrue="1" operator="between">
      <formula>60</formula>
      <formula>70</formula>
    </cfRule>
    <cfRule type="cellIs" dxfId="2415" priority="54" stopIfTrue="1" operator="between">
      <formula>45</formula>
      <formula>60</formula>
    </cfRule>
  </conditionalFormatting>
  <conditionalFormatting sqref="W4">
    <cfRule type="cellIs" dxfId="2414" priority="49" stopIfTrue="1" operator="greaterThan">
      <formula>70</formula>
    </cfRule>
    <cfRule type="cellIs" dxfId="2413" priority="50" stopIfTrue="1" operator="between">
      <formula>60</formula>
      <formula>70</formula>
    </cfRule>
    <cfRule type="cellIs" dxfId="2412" priority="51" stopIfTrue="1" operator="between">
      <formula>45</formula>
      <formula>60</formula>
    </cfRule>
  </conditionalFormatting>
  <conditionalFormatting sqref="AA4">
    <cfRule type="cellIs" dxfId="2411" priority="46" stopIfTrue="1" operator="greaterThan">
      <formula>70</formula>
    </cfRule>
    <cfRule type="cellIs" dxfId="2410" priority="47" stopIfTrue="1" operator="between">
      <formula>60</formula>
      <formula>70</formula>
    </cfRule>
    <cfRule type="cellIs" dxfId="2409" priority="48" stopIfTrue="1" operator="between">
      <formula>45</formula>
      <formula>60</formula>
    </cfRule>
  </conditionalFormatting>
  <conditionalFormatting sqref="D4">
    <cfRule type="cellIs" dxfId="2408" priority="43" stopIfTrue="1" operator="greaterThan">
      <formula>70</formula>
    </cfRule>
    <cfRule type="cellIs" dxfId="2407" priority="44" stopIfTrue="1" operator="between">
      <formula>60</formula>
      <formula>70</formula>
    </cfRule>
    <cfRule type="cellIs" dxfId="2406" priority="45" stopIfTrue="1" operator="between">
      <formula>45</formula>
      <formula>60</formula>
    </cfRule>
  </conditionalFormatting>
  <conditionalFormatting sqref="I4">
    <cfRule type="cellIs" dxfId="2405" priority="40" stopIfTrue="1" operator="greaterThan">
      <formula>70</formula>
    </cfRule>
    <cfRule type="cellIs" dxfId="2404" priority="41" stopIfTrue="1" operator="between">
      <formula>60</formula>
      <formula>70</formula>
    </cfRule>
    <cfRule type="cellIs" dxfId="2403" priority="42" stopIfTrue="1" operator="between">
      <formula>45</formula>
      <formula>60</formula>
    </cfRule>
  </conditionalFormatting>
  <conditionalFormatting sqref="J4">
    <cfRule type="cellIs" dxfId="2402" priority="37" stopIfTrue="1" operator="greaterThan">
      <formula>70</formula>
    </cfRule>
    <cfRule type="cellIs" dxfId="2401" priority="38" stopIfTrue="1" operator="between">
      <formula>60</formula>
      <formula>70</formula>
    </cfRule>
    <cfRule type="cellIs" dxfId="2400" priority="39" stopIfTrue="1" operator="between">
      <formula>45</formula>
      <formula>60</formula>
    </cfRule>
  </conditionalFormatting>
  <conditionalFormatting sqref="L4">
    <cfRule type="cellIs" dxfId="2399" priority="34" stopIfTrue="1" operator="greaterThan">
      <formula>70</formula>
    </cfRule>
    <cfRule type="cellIs" dxfId="2398" priority="35" stopIfTrue="1" operator="between">
      <formula>60</formula>
      <formula>70</formula>
    </cfRule>
    <cfRule type="cellIs" dxfId="2397" priority="36" stopIfTrue="1" operator="between">
      <formula>45</formula>
      <formula>60</formula>
    </cfRule>
  </conditionalFormatting>
  <conditionalFormatting sqref="P4">
    <cfRule type="cellIs" dxfId="2396" priority="31" stopIfTrue="1" operator="greaterThan">
      <formula>70</formula>
    </cfRule>
    <cfRule type="cellIs" dxfId="2395" priority="32" stopIfTrue="1" operator="between">
      <formula>60</formula>
      <formula>70</formula>
    </cfRule>
    <cfRule type="cellIs" dxfId="2394" priority="33" stopIfTrue="1" operator="between">
      <formula>45</formula>
      <formula>60</formula>
    </cfRule>
  </conditionalFormatting>
  <conditionalFormatting sqref="Q4">
    <cfRule type="cellIs" dxfId="2393" priority="28" stopIfTrue="1" operator="greaterThan">
      <formula>70</formula>
    </cfRule>
    <cfRule type="cellIs" dxfId="2392" priority="29" stopIfTrue="1" operator="between">
      <formula>60</formula>
      <formula>70</formula>
    </cfRule>
    <cfRule type="cellIs" dxfId="2391" priority="30" stopIfTrue="1" operator="between">
      <formula>45</formula>
      <formula>60</formula>
    </cfRule>
  </conditionalFormatting>
  <conditionalFormatting sqref="R4">
    <cfRule type="cellIs" dxfId="2390" priority="25" stopIfTrue="1" operator="greaterThan">
      <formula>70</formula>
    </cfRule>
    <cfRule type="cellIs" dxfId="2389" priority="26" stopIfTrue="1" operator="between">
      <formula>60</formula>
      <formula>70</formula>
    </cfRule>
    <cfRule type="cellIs" dxfId="2388" priority="27" stopIfTrue="1" operator="between">
      <formula>45</formula>
      <formula>60</formula>
    </cfRule>
  </conditionalFormatting>
  <conditionalFormatting sqref="K4">
    <cfRule type="cellIs" dxfId="2387" priority="22" stopIfTrue="1" operator="greaterThan">
      <formula>70</formula>
    </cfRule>
    <cfRule type="cellIs" dxfId="2386" priority="23" stopIfTrue="1" operator="between">
      <formula>60</formula>
      <formula>70</formula>
    </cfRule>
    <cfRule type="cellIs" dxfId="2385" priority="24" stopIfTrue="1" operator="between">
      <formula>45</formula>
      <formula>60</formula>
    </cfRule>
  </conditionalFormatting>
  <conditionalFormatting sqref="C4">
    <cfRule type="cellIs" dxfId="2384" priority="19" stopIfTrue="1" operator="greaterThan">
      <formula>70</formula>
    </cfRule>
    <cfRule type="cellIs" dxfId="2383" priority="20" stopIfTrue="1" operator="between">
      <formula>60</formula>
      <formula>70</formula>
    </cfRule>
    <cfRule type="cellIs" dxfId="2382" priority="21" stopIfTrue="1" operator="between">
      <formula>45</formula>
      <formula>60</formula>
    </cfRule>
  </conditionalFormatting>
  <conditionalFormatting sqref="H4">
    <cfRule type="cellIs" dxfId="2381" priority="16" stopIfTrue="1" operator="greaterThan">
      <formula>70</formula>
    </cfRule>
    <cfRule type="cellIs" dxfId="2380" priority="17" stopIfTrue="1" operator="between">
      <formula>60</formula>
      <formula>70</formula>
    </cfRule>
    <cfRule type="cellIs" dxfId="2379" priority="18" stopIfTrue="1" operator="between">
      <formula>45</formula>
      <formula>60</formula>
    </cfRule>
  </conditionalFormatting>
  <conditionalFormatting sqref="V4">
    <cfRule type="cellIs" dxfId="2378" priority="13" stopIfTrue="1" operator="greaterThan">
      <formula>70</formula>
    </cfRule>
    <cfRule type="cellIs" dxfId="2377" priority="14" stopIfTrue="1" operator="between">
      <formula>60</formula>
      <formula>70</formula>
    </cfRule>
    <cfRule type="cellIs" dxfId="2376" priority="15" stopIfTrue="1" operator="between">
      <formula>45</formula>
      <formula>60</formula>
    </cfRule>
  </conditionalFormatting>
  <conditionalFormatting sqref="AB4">
    <cfRule type="cellIs" dxfId="2375" priority="7" stopIfTrue="1" operator="greaterThan">
      <formula>70</formula>
    </cfRule>
    <cfRule type="cellIs" dxfId="2374" priority="8" stopIfTrue="1" operator="between">
      <formula>60</formula>
      <formula>70</formula>
    </cfRule>
    <cfRule type="cellIs" dxfId="2373" priority="9" stopIfTrue="1" operator="between">
      <formula>45</formula>
      <formula>60</formula>
    </cfRule>
  </conditionalFormatting>
  <conditionalFormatting sqref="AC4">
    <cfRule type="cellIs" dxfId="2372" priority="4" stopIfTrue="1" operator="greaterThan">
      <formula>70</formula>
    </cfRule>
    <cfRule type="cellIs" dxfId="2371" priority="5" stopIfTrue="1" operator="between">
      <formula>60</formula>
      <formula>70</formula>
    </cfRule>
    <cfRule type="cellIs" dxfId="2370" priority="6" stopIfTrue="1" operator="between">
      <formula>45</formula>
      <formula>60</formula>
    </cfRule>
  </conditionalFormatting>
  <conditionalFormatting sqref="B4">
    <cfRule type="cellIs" dxfId="2369" priority="1" stopIfTrue="1" operator="greaterThan">
      <formula>70</formula>
    </cfRule>
    <cfRule type="cellIs" dxfId="2368" priority="2" stopIfTrue="1" operator="between">
      <formula>60</formula>
      <formula>70</formula>
    </cfRule>
    <cfRule type="cellIs" dxfId="2367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10.647</v>
      </c>
      <c r="C3" s="11">
        <v>8.9559999999999995</v>
      </c>
      <c r="D3" s="11">
        <v>12.772</v>
      </c>
      <c r="E3" s="11">
        <v>9.5380000000000003</v>
      </c>
      <c r="F3" s="11">
        <v>2.7</v>
      </c>
      <c r="G3" s="11">
        <v>8.3740000000000006</v>
      </c>
      <c r="H3" s="11">
        <v>10.702</v>
      </c>
      <c r="I3" s="11">
        <v>11.215</v>
      </c>
      <c r="J3" s="11">
        <v>11.425000000000001</v>
      </c>
      <c r="K3" s="11">
        <v>5.3789999999999996</v>
      </c>
      <c r="L3" s="11">
        <v>12.877000000000001</v>
      </c>
      <c r="M3" s="11">
        <v>8.7639999999999993</v>
      </c>
      <c r="N3" s="11">
        <v>9.532</v>
      </c>
      <c r="O3" s="11">
        <v>8.6069999999999993</v>
      </c>
      <c r="P3" s="11">
        <v>8.1630000000000003</v>
      </c>
      <c r="Q3" s="11">
        <v>1.601</v>
      </c>
      <c r="R3" s="11">
        <v>8.5489999999999995</v>
      </c>
      <c r="S3" s="11">
        <v>11.567</v>
      </c>
      <c r="T3" s="11">
        <v>9.4550000000000001</v>
      </c>
      <c r="U3" s="11">
        <v>11.255000000000001</v>
      </c>
      <c r="V3" s="11">
        <v>8.1</v>
      </c>
      <c r="W3" s="11">
        <v>2.7509999999999999</v>
      </c>
      <c r="X3" s="11">
        <v>2.1800000000000002</v>
      </c>
      <c r="Y3" s="11">
        <v>8.3989999999999991</v>
      </c>
      <c r="Z3" s="11">
        <v>7.7670000000000003</v>
      </c>
      <c r="AA3" s="11">
        <v>10.324999999999999</v>
      </c>
      <c r="AB3" s="11">
        <v>7.8529999999999998</v>
      </c>
      <c r="AC3" s="11">
        <v>8.2089999999999996</v>
      </c>
      <c r="AD3" s="11">
        <v>3.016</v>
      </c>
      <c r="AE3" s="11">
        <v>1.9410000000000001</v>
      </c>
      <c r="AF3" s="11">
        <v>2.7759999999999998</v>
      </c>
      <c r="AG3" s="11">
        <v>1.631</v>
      </c>
      <c r="AH3" s="11"/>
      <c r="AI3" s="11"/>
      <c r="AM3" s="5"/>
    </row>
    <row r="4" spans="1:40" s="4" customFormat="1" x14ac:dyDescent="0.25">
      <c r="A4" s="3" t="s">
        <v>7</v>
      </c>
      <c r="B4" s="22">
        <v>52</v>
      </c>
      <c r="C4" s="22">
        <v>58</v>
      </c>
      <c r="D4" s="22">
        <v>22</v>
      </c>
      <c r="E4" s="22">
        <v>60</v>
      </c>
      <c r="F4" s="22">
        <v>5</v>
      </c>
      <c r="G4" s="22">
        <v>20</v>
      </c>
      <c r="H4" s="22">
        <v>13</v>
      </c>
      <c r="I4" s="22">
        <v>38</v>
      </c>
      <c r="J4" s="22">
        <v>27</v>
      </c>
      <c r="K4" s="22">
        <v>4</v>
      </c>
      <c r="L4" s="22">
        <v>34</v>
      </c>
      <c r="M4" s="22">
        <v>55</v>
      </c>
      <c r="N4" s="22">
        <v>35</v>
      </c>
      <c r="O4" s="22">
        <v>44</v>
      </c>
      <c r="P4" s="22">
        <v>50</v>
      </c>
      <c r="Q4" s="22">
        <v>2</v>
      </c>
      <c r="R4" s="22">
        <v>52</v>
      </c>
      <c r="S4" s="22">
        <v>39</v>
      </c>
      <c r="T4" s="22">
        <v>20</v>
      </c>
      <c r="U4" s="22">
        <v>19</v>
      </c>
      <c r="V4" s="22">
        <v>17</v>
      </c>
      <c r="W4" s="22">
        <v>5</v>
      </c>
      <c r="X4" s="22">
        <v>6</v>
      </c>
      <c r="Y4" s="22">
        <v>21</v>
      </c>
      <c r="Z4" s="22">
        <v>20</v>
      </c>
      <c r="AA4" s="22">
        <v>32</v>
      </c>
      <c r="AB4" s="22">
        <v>44</v>
      </c>
      <c r="AC4" s="22">
        <v>32</v>
      </c>
      <c r="AD4" s="22">
        <v>7</v>
      </c>
      <c r="AE4" s="22">
        <v>4</v>
      </c>
      <c r="AF4" s="22">
        <v>6</v>
      </c>
      <c r="AG4" s="22">
        <v>5</v>
      </c>
      <c r="AI4" s="15">
        <f>SUM(C4:AG4)</f>
        <v>796</v>
      </c>
      <c r="AJ4" s="6">
        <f>AVERAGE(C4:AG4)</f>
        <v>25.677419354838708</v>
      </c>
      <c r="AK4" s="17"/>
    </row>
    <row r="5" spans="1:40" x14ac:dyDescent="0.25">
      <c r="A5" s="2" t="s">
        <v>12</v>
      </c>
      <c r="B5" s="16">
        <f t="shared" ref="B5:AG5" si="0">$A6+B6</f>
        <v>96407</v>
      </c>
      <c r="C5" s="16">
        <f t="shared" si="0"/>
        <v>96465</v>
      </c>
      <c r="D5" s="16">
        <f t="shared" si="0"/>
        <v>96487</v>
      </c>
      <c r="E5" s="16">
        <f t="shared" si="0"/>
        <v>96547</v>
      </c>
      <c r="F5" s="16">
        <f t="shared" si="0"/>
        <v>96552</v>
      </c>
      <c r="G5" s="16">
        <f t="shared" si="0"/>
        <v>96572</v>
      </c>
      <c r="H5" s="16">
        <f t="shared" si="0"/>
        <v>96585</v>
      </c>
      <c r="I5" s="16">
        <f t="shared" si="0"/>
        <v>96623</v>
      </c>
      <c r="J5" s="16">
        <f t="shared" si="0"/>
        <v>96650</v>
      </c>
      <c r="K5" s="16">
        <f t="shared" si="0"/>
        <v>96654</v>
      </c>
      <c r="L5" s="16">
        <f t="shared" si="0"/>
        <v>96688</v>
      </c>
      <c r="M5" s="16">
        <f t="shared" si="0"/>
        <v>96743</v>
      </c>
      <c r="N5" s="16">
        <f t="shared" si="0"/>
        <v>96778</v>
      </c>
      <c r="O5" s="16">
        <f t="shared" si="0"/>
        <v>96822</v>
      </c>
      <c r="P5" s="16">
        <f t="shared" si="0"/>
        <v>96872</v>
      </c>
      <c r="Q5" s="16">
        <f t="shared" si="0"/>
        <v>96874</v>
      </c>
      <c r="R5" s="16">
        <f t="shared" si="0"/>
        <v>96926</v>
      </c>
      <c r="S5" s="16">
        <f t="shared" si="0"/>
        <v>96965</v>
      </c>
      <c r="T5" s="16">
        <f t="shared" si="0"/>
        <v>96985</v>
      </c>
      <c r="U5" s="16">
        <f t="shared" si="0"/>
        <v>97004</v>
      </c>
      <c r="V5" s="16">
        <f t="shared" si="0"/>
        <v>97021</v>
      </c>
      <c r="W5" s="16">
        <f t="shared" si="0"/>
        <v>97026</v>
      </c>
      <c r="X5" s="16">
        <f t="shared" si="0"/>
        <v>97032</v>
      </c>
      <c r="Y5" s="16">
        <f t="shared" si="0"/>
        <v>97053</v>
      </c>
      <c r="Z5" s="16">
        <f t="shared" si="0"/>
        <v>97073</v>
      </c>
      <c r="AA5" s="16">
        <f t="shared" si="0"/>
        <v>97105</v>
      </c>
      <c r="AB5" s="16">
        <f t="shared" si="0"/>
        <v>97149</v>
      </c>
      <c r="AC5" s="16">
        <f t="shared" si="0"/>
        <v>97181</v>
      </c>
      <c r="AD5" s="16">
        <f t="shared" si="0"/>
        <v>97188</v>
      </c>
      <c r="AE5" s="16">
        <f t="shared" si="0"/>
        <v>97192</v>
      </c>
      <c r="AF5" s="16">
        <f t="shared" si="0"/>
        <v>97198</v>
      </c>
      <c r="AG5" s="16">
        <f t="shared" si="0"/>
        <v>97203</v>
      </c>
      <c r="AI5" s="16">
        <f>MAX(C5:AG5)-B5</f>
        <v>796</v>
      </c>
    </row>
    <row r="6" spans="1:40" s="15" customFormat="1" x14ac:dyDescent="0.25">
      <c r="A6" s="2">
        <v>46549</v>
      </c>
      <c r="B6" s="16">
        <v>49858</v>
      </c>
      <c r="C6">
        <v>49916</v>
      </c>
      <c r="D6">
        <v>49938</v>
      </c>
      <c r="E6">
        <v>49998</v>
      </c>
      <c r="F6">
        <v>50003</v>
      </c>
      <c r="G6">
        <v>50023</v>
      </c>
      <c r="H6">
        <v>50036</v>
      </c>
      <c r="I6">
        <v>50074</v>
      </c>
      <c r="J6">
        <v>50101</v>
      </c>
      <c r="K6">
        <v>50105</v>
      </c>
      <c r="L6">
        <v>50139</v>
      </c>
      <c r="M6">
        <v>50194</v>
      </c>
      <c r="N6">
        <v>50229</v>
      </c>
      <c r="O6">
        <v>50273</v>
      </c>
      <c r="P6">
        <v>50323</v>
      </c>
      <c r="Q6">
        <v>50325</v>
      </c>
      <c r="R6">
        <v>50377</v>
      </c>
      <c r="S6">
        <v>50416</v>
      </c>
      <c r="T6">
        <v>50436</v>
      </c>
      <c r="U6">
        <v>50455</v>
      </c>
      <c r="V6">
        <v>50472</v>
      </c>
      <c r="W6">
        <v>50477</v>
      </c>
      <c r="X6">
        <v>50483</v>
      </c>
      <c r="Y6">
        <v>50504</v>
      </c>
      <c r="Z6">
        <v>50524</v>
      </c>
      <c r="AA6">
        <v>50556</v>
      </c>
      <c r="AB6">
        <v>50600</v>
      </c>
      <c r="AC6">
        <v>50632</v>
      </c>
      <c r="AD6">
        <v>50639</v>
      </c>
      <c r="AE6">
        <v>50643</v>
      </c>
      <c r="AF6">
        <v>50649</v>
      </c>
      <c r="AG6">
        <v>50654</v>
      </c>
    </row>
    <row r="7" spans="1:40" x14ac:dyDescent="0.25">
      <c r="A7" s="2" t="s">
        <v>61</v>
      </c>
      <c r="B7"/>
      <c r="AI7" s="16"/>
      <c r="AJ7" s="7"/>
    </row>
    <row r="8" spans="1:40" x14ac:dyDescent="0.25">
      <c r="B8">
        <f t="shared" ref="B8" si="1">B4*(1+$A$9)</f>
        <v>53.819999999999993</v>
      </c>
      <c r="C8">
        <f t="shared" ref="C8:D8" si="2">C4*(1+$A$9)</f>
        <v>60.029999999999994</v>
      </c>
      <c r="D8">
        <f t="shared" si="2"/>
        <v>22.77</v>
      </c>
      <c r="E8">
        <f t="shared" ref="E8:F8" si="3">E4*(1+$A$9)</f>
        <v>62.099999999999994</v>
      </c>
      <c r="F8">
        <f t="shared" si="3"/>
        <v>5.1749999999999998</v>
      </c>
      <c r="G8">
        <f t="shared" ref="G8:H8" si="4">G4*(1+$A$9)</f>
        <v>20.7</v>
      </c>
      <c r="H8">
        <f t="shared" si="4"/>
        <v>13.454999999999998</v>
      </c>
      <c r="I8">
        <f t="shared" ref="I8:J8" si="5">I4*(1+$A$9)</f>
        <v>39.33</v>
      </c>
      <c r="J8">
        <f t="shared" si="5"/>
        <v>27.944999999999997</v>
      </c>
      <c r="K8">
        <f t="shared" ref="K8:L8" si="6">K4*(1+$A$9)</f>
        <v>4.1399999999999997</v>
      </c>
      <c r="L8">
        <f t="shared" si="6"/>
        <v>35.19</v>
      </c>
      <c r="M8">
        <f t="shared" ref="M8:O8" si="7">M4*(1+$A$9)</f>
        <v>56.924999999999997</v>
      </c>
      <c r="N8">
        <f t="shared" si="7"/>
        <v>36.224999999999994</v>
      </c>
      <c r="O8">
        <f t="shared" si="7"/>
        <v>45.54</v>
      </c>
      <c r="P8">
        <f t="shared" ref="P8:Q8" si="8">P4*(1+$A$9)</f>
        <v>51.749999999999993</v>
      </c>
      <c r="Q8">
        <f t="shared" si="8"/>
        <v>2.0699999999999998</v>
      </c>
      <c r="R8">
        <f t="shared" ref="R8:S8" si="9">R4*(1+$A$9)</f>
        <v>53.819999999999993</v>
      </c>
      <c r="S8">
        <f t="shared" si="9"/>
        <v>40.364999999999995</v>
      </c>
      <c r="T8">
        <f t="shared" ref="T8:V8" si="10">T4*(1+$A$9)</f>
        <v>20.7</v>
      </c>
      <c r="U8">
        <f t="shared" si="10"/>
        <v>19.664999999999999</v>
      </c>
      <c r="V8">
        <f t="shared" si="10"/>
        <v>17.594999999999999</v>
      </c>
      <c r="W8">
        <f t="shared" ref="W8:X8" si="11">W4*(1+$A$9)</f>
        <v>5.1749999999999998</v>
      </c>
      <c r="X8">
        <f t="shared" si="11"/>
        <v>6.2099999999999991</v>
      </c>
      <c r="Y8">
        <f t="shared" ref="Y8:Z8" si="12">Y4*(1+$A$9)</f>
        <v>21.734999999999999</v>
      </c>
      <c r="Z8">
        <f t="shared" si="12"/>
        <v>20.7</v>
      </c>
      <c r="AA8">
        <f t="shared" ref="AA8:AB8" si="13">AA4*(1+$A$9)</f>
        <v>33.119999999999997</v>
      </c>
      <c r="AB8">
        <f t="shared" si="13"/>
        <v>45.54</v>
      </c>
      <c r="AC8">
        <f t="shared" ref="AC8:AD8" si="14">AC4*(1+$A$9)</f>
        <v>33.119999999999997</v>
      </c>
      <c r="AD8">
        <f t="shared" si="14"/>
        <v>7.2449999999999992</v>
      </c>
      <c r="AE8">
        <f t="shared" ref="AE8:AF8" si="15">AE4*(1+$A$9)</f>
        <v>4.1399999999999997</v>
      </c>
      <c r="AF8">
        <f t="shared" si="15"/>
        <v>6.2099999999999991</v>
      </c>
      <c r="AG8">
        <f t="shared" ref="AG8" si="16">AG4*(1+$A$9)</f>
        <v>5.1749999999999998</v>
      </c>
      <c r="AI8" s="15">
        <f>SUM(C8:AG8)</f>
        <v>823.86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AE4 E4:F4 S4:T4 X4:Z4 M4:O4">
    <cfRule type="cellIs" dxfId="2366" priority="67" stopIfTrue="1" operator="greaterThan">
      <formula>70</formula>
    </cfRule>
    <cfRule type="cellIs" dxfId="2365" priority="68" stopIfTrue="1" operator="between">
      <formula>60</formula>
      <formula>70</formula>
    </cfRule>
    <cfRule type="cellIs" dxfId="2364" priority="69" stopIfTrue="1" operator="between">
      <formula>45</formula>
      <formula>60</formula>
    </cfRule>
  </conditionalFormatting>
  <conditionalFormatting sqref="AG4">
    <cfRule type="cellIs" dxfId="2363" priority="64" stopIfTrue="1" operator="greaterThan">
      <formula>70</formula>
    </cfRule>
    <cfRule type="cellIs" dxfId="2362" priority="65" stopIfTrue="1" operator="between">
      <formula>60</formula>
      <formula>70</formula>
    </cfRule>
    <cfRule type="cellIs" dxfId="2361" priority="66" stopIfTrue="1" operator="between">
      <formula>45</formula>
      <formula>60</formula>
    </cfRule>
  </conditionalFormatting>
  <conditionalFormatting sqref="AD4">
    <cfRule type="cellIs" dxfId="2360" priority="61" stopIfTrue="1" operator="greaterThan">
      <formula>70</formula>
    </cfRule>
    <cfRule type="cellIs" dxfId="2359" priority="62" stopIfTrue="1" operator="between">
      <formula>60</formula>
      <formula>70</formula>
    </cfRule>
    <cfRule type="cellIs" dxfId="2358" priority="63" stopIfTrue="1" operator="between">
      <formula>45</formula>
      <formula>60</formula>
    </cfRule>
  </conditionalFormatting>
  <conditionalFormatting sqref="G4">
    <cfRule type="cellIs" dxfId="2357" priority="58" stopIfTrue="1" operator="greaterThan">
      <formula>70</formula>
    </cfRule>
    <cfRule type="cellIs" dxfId="2356" priority="59" stopIfTrue="1" operator="between">
      <formula>60</formula>
      <formula>70</formula>
    </cfRule>
    <cfRule type="cellIs" dxfId="2355" priority="60" stopIfTrue="1" operator="between">
      <formula>45</formula>
      <formula>60</formula>
    </cfRule>
  </conditionalFormatting>
  <conditionalFormatting sqref="AF4">
    <cfRule type="cellIs" dxfId="2354" priority="55" stopIfTrue="1" operator="greaterThan">
      <formula>70</formula>
    </cfRule>
    <cfRule type="cellIs" dxfId="2353" priority="56" stopIfTrue="1" operator="between">
      <formula>60</formula>
      <formula>70</formula>
    </cfRule>
    <cfRule type="cellIs" dxfId="2352" priority="57" stopIfTrue="1" operator="between">
      <formula>45</formula>
      <formula>60</formula>
    </cfRule>
  </conditionalFormatting>
  <conditionalFormatting sqref="U4">
    <cfRule type="cellIs" dxfId="2351" priority="52" stopIfTrue="1" operator="greaterThan">
      <formula>70</formula>
    </cfRule>
    <cfRule type="cellIs" dxfId="2350" priority="53" stopIfTrue="1" operator="between">
      <formula>60</formula>
      <formula>70</formula>
    </cfRule>
    <cfRule type="cellIs" dxfId="2349" priority="54" stopIfTrue="1" operator="between">
      <formula>45</formula>
      <formula>60</formula>
    </cfRule>
  </conditionalFormatting>
  <conditionalFormatting sqref="W4">
    <cfRule type="cellIs" dxfId="2348" priority="49" stopIfTrue="1" operator="greaterThan">
      <formula>70</formula>
    </cfRule>
    <cfRule type="cellIs" dxfId="2347" priority="50" stopIfTrue="1" operator="between">
      <formula>60</formula>
      <formula>70</formula>
    </cfRule>
    <cfRule type="cellIs" dxfId="2346" priority="51" stopIfTrue="1" operator="between">
      <formula>45</formula>
      <formula>60</formula>
    </cfRule>
  </conditionalFormatting>
  <conditionalFormatting sqref="AA4">
    <cfRule type="cellIs" dxfId="2345" priority="46" stopIfTrue="1" operator="greaterThan">
      <formula>70</formula>
    </cfRule>
    <cfRule type="cellIs" dxfId="2344" priority="47" stopIfTrue="1" operator="between">
      <formula>60</formula>
      <formula>70</formula>
    </cfRule>
    <cfRule type="cellIs" dxfId="2343" priority="48" stopIfTrue="1" operator="between">
      <formula>45</formula>
      <formula>60</formula>
    </cfRule>
  </conditionalFormatting>
  <conditionalFormatting sqref="D4">
    <cfRule type="cellIs" dxfId="2342" priority="43" stopIfTrue="1" operator="greaterThan">
      <formula>70</formula>
    </cfRule>
    <cfRule type="cellIs" dxfId="2341" priority="44" stopIfTrue="1" operator="between">
      <formula>60</formula>
      <formula>70</formula>
    </cfRule>
    <cfRule type="cellIs" dxfId="2340" priority="45" stopIfTrue="1" operator="between">
      <formula>45</formula>
      <formula>60</formula>
    </cfRule>
  </conditionalFormatting>
  <conditionalFormatting sqref="I4">
    <cfRule type="cellIs" dxfId="2339" priority="40" stopIfTrue="1" operator="greaterThan">
      <formula>70</formula>
    </cfRule>
    <cfRule type="cellIs" dxfId="2338" priority="41" stopIfTrue="1" operator="between">
      <formula>60</formula>
      <formula>70</formula>
    </cfRule>
    <cfRule type="cellIs" dxfId="2337" priority="42" stopIfTrue="1" operator="between">
      <formula>45</formula>
      <formula>60</formula>
    </cfRule>
  </conditionalFormatting>
  <conditionalFormatting sqref="J4">
    <cfRule type="cellIs" dxfId="2336" priority="37" stopIfTrue="1" operator="greaterThan">
      <formula>70</formula>
    </cfRule>
    <cfRule type="cellIs" dxfId="2335" priority="38" stopIfTrue="1" operator="between">
      <formula>60</formula>
      <formula>70</formula>
    </cfRule>
    <cfRule type="cellIs" dxfId="2334" priority="39" stopIfTrue="1" operator="between">
      <formula>45</formula>
      <formula>60</formula>
    </cfRule>
  </conditionalFormatting>
  <conditionalFormatting sqref="L4">
    <cfRule type="cellIs" dxfId="2333" priority="34" stopIfTrue="1" operator="greaterThan">
      <formula>70</formula>
    </cfRule>
    <cfRule type="cellIs" dxfId="2332" priority="35" stopIfTrue="1" operator="between">
      <formula>60</formula>
      <formula>70</formula>
    </cfRule>
    <cfRule type="cellIs" dxfId="2331" priority="36" stopIfTrue="1" operator="between">
      <formula>45</formula>
      <formula>60</formula>
    </cfRule>
  </conditionalFormatting>
  <conditionalFormatting sqref="P4">
    <cfRule type="cellIs" dxfId="2330" priority="31" stopIfTrue="1" operator="greaterThan">
      <formula>70</formula>
    </cfRule>
    <cfRule type="cellIs" dxfId="2329" priority="32" stopIfTrue="1" operator="between">
      <formula>60</formula>
      <formula>70</formula>
    </cfRule>
    <cfRule type="cellIs" dxfId="2328" priority="33" stopIfTrue="1" operator="between">
      <formula>45</formula>
      <formula>60</formula>
    </cfRule>
  </conditionalFormatting>
  <conditionalFormatting sqref="Q4">
    <cfRule type="cellIs" dxfId="2327" priority="28" stopIfTrue="1" operator="greaterThan">
      <formula>70</formula>
    </cfRule>
    <cfRule type="cellIs" dxfId="2326" priority="29" stopIfTrue="1" operator="between">
      <formula>60</formula>
      <formula>70</formula>
    </cfRule>
    <cfRule type="cellIs" dxfId="2325" priority="30" stopIfTrue="1" operator="between">
      <formula>45</formula>
      <formula>60</formula>
    </cfRule>
  </conditionalFormatting>
  <conditionalFormatting sqref="R4">
    <cfRule type="cellIs" dxfId="2324" priority="25" stopIfTrue="1" operator="greaterThan">
      <formula>70</formula>
    </cfRule>
    <cfRule type="cellIs" dxfId="2323" priority="26" stopIfTrue="1" operator="between">
      <formula>60</formula>
      <formula>70</formula>
    </cfRule>
    <cfRule type="cellIs" dxfId="2322" priority="27" stopIfTrue="1" operator="between">
      <formula>45</formula>
      <formula>60</formula>
    </cfRule>
  </conditionalFormatting>
  <conditionalFormatting sqref="K4">
    <cfRule type="cellIs" dxfId="2321" priority="22" stopIfTrue="1" operator="greaterThan">
      <formula>70</formula>
    </cfRule>
    <cfRule type="cellIs" dxfId="2320" priority="23" stopIfTrue="1" operator="between">
      <formula>60</formula>
      <formula>70</formula>
    </cfRule>
    <cfRule type="cellIs" dxfId="2319" priority="24" stopIfTrue="1" operator="between">
      <formula>45</formula>
      <formula>60</formula>
    </cfRule>
  </conditionalFormatting>
  <conditionalFormatting sqref="C4">
    <cfRule type="cellIs" dxfId="2318" priority="19" stopIfTrue="1" operator="greaterThan">
      <formula>70</formula>
    </cfRule>
    <cfRule type="cellIs" dxfId="2317" priority="20" stopIfTrue="1" operator="between">
      <formula>60</formula>
      <formula>70</formula>
    </cfRule>
    <cfRule type="cellIs" dxfId="2316" priority="21" stopIfTrue="1" operator="between">
      <formula>45</formula>
      <formula>60</formula>
    </cfRule>
  </conditionalFormatting>
  <conditionalFormatting sqref="H4">
    <cfRule type="cellIs" dxfId="2315" priority="16" stopIfTrue="1" operator="greaterThan">
      <formula>70</formula>
    </cfRule>
    <cfRule type="cellIs" dxfId="2314" priority="17" stopIfTrue="1" operator="between">
      <formula>60</formula>
      <formula>70</formula>
    </cfRule>
    <cfRule type="cellIs" dxfId="2313" priority="18" stopIfTrue="1" operator="between">
      <formula>45</formula>
      <formula>60</formula>
    </cfRule>
  </conditionalFormatting>
  <conditionalFormatting sqref="V4">
    <cfRule type="cellIs" dxfId="2312" priority="13" stopIfTrue="1" operator="greaterThan">
      <formula>70</formula>
    </cfRule>
    <cfRule type="cellIs" dxfId="2311" priority="14" stopIfTrue="1" operator="between">
      <formula>60</formula>
      <formula>70</formula>
    </cfRule>
    <cfRule type="cellIs" dxfId="2310" priority="15" stopIfTrue="1" operator="between">
      <formula>45</formula>
      <formula>60</formula>
    </cfRule>
  </conditionalFormatting>
  <conditionalFormatting sqref="AB4">
    <cfRule type="cellIs" dxfId="2309" priority="10" stopIfTrue="1" operator="greaterThan">
      <formula>70</formula>
    </cfRule>
    <cfRule type="cellIs" dxfId="2308" priority="11" stopIfTrue="1" operator="between">
      <formula>60</formula>
      <formula>70</formula>
    </cfRule>
    <cfRule type="cellIs" dxfId="2307" priority="12" stopIfTrue="1" operator="between">
      <formula>45</formula>
      <formula>60</formula>
    </cfRule>
  </conditionalFormatting>
  <conditionalFormatting sqref="AC4">
    <cfRule type="cellIs" dxfId="2306" priority="7" stopIfTrue="1" operator="greaterThan">
      <formula>70</formula>
    </cfRule>
    <cfRule type="cellIs" dxfId="2305" priority="8" stopIfTrue="1" operator="between">
      <formula>60</formula>
      <formula>70</formula>
    </cfRule>
    <cfRule type="cellIs" dxfId="2304" priority="9" stopIfTrue="1" operator="between">
      <formula>45</formula>
      <formula>60</formula>
    </cfRule>
  </conditionalFormatting>
  <conditionalFormatting sqref="B4">
    <cfRule type="cellIs" dxfId="2303" priority="1" stopIfTrue="1" operator="greaterThan">
      <formula>70</formula>
    </cfRule>
    <cfRule type="cellIs" dxfId="2302" priority="2" stopIfTrue="1" operator="between">
      <formula>60</formula>
      <formula>70</formula>
    </cfRule>
    <cfRule type="cellIs" dxfId="2301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1.631</v>
      </c>
      <c r="C3" s="11">
        <v>4.3040000000000003</v>
      </c>
      <c r="D3" s="11">
        <v>9.173</v>
      </c>
      <c r="E3" s="11">
        <v>2.57</v>
      </c>
      <c r="F3" s="11">
        <v>10.704000000000001</v>
      </c>
      <c r="G3" s="11">
        <v>9.7650000000000006</v>
      </c>
      <c r="H3" s="11">
        <v>8.6709999999999994</v>
      </c>
      <c r="I3" s="11">
        <v>1.7609999999999999</v>
      </c>
      <c r="J3" s="11">
        <v>1.0089999999999999</v>
      </c>
      <c r="K3" s="11">
        <v>10.84</v>
      </c>
      <c r="L3" s="11">
        <v>7.4729999999999999</v>
      </c>
      <c r="M3" s="11">
        <v>9.5190000000000001</v>
      </c>
      <c r="N3" s="11">
        <v>7.8179999999999996</v>
      </c>
      <c r="O3" s="11">
        <v>8.1950000000000003</v>
      </c>
      <c r="P3" s="11">
        <v>1.8260000000000001</v>
      </c>
      <c r="Q3" s="11">
        <v>4.2300000000000004</v>
      </c>
      <c r="R3" s="11">
        <v>7.26</v>
      </c>
      <c r="S3" s="11">
        <v>0.55200000000000005</v>
      </c>
      <c r="T3" s="11">
        <v>8.9359999999999999</v>
      </c>
      <c r="U3" s="11">
        <v>6.7809999999999997</v>
      </c>
      <c r="V3" s="11">
        <v>2.0019999999999998</v>
      </c>
      <c r="W3" s="11">
        <v>1.0169999999999999</v>
      </c>
      <c r="X3" s="11">
        <v>2.9319999999999999</v>
      </c>
      <c r="Y3" s="11">
        <v>3.831</v>
      </c>
      <c r="Z3" s="11">
        <v>6.5709999999999997</v>
      </c>
      <c r="AA3" s="11">
        <v>5.3689999999999998</v>
      </c>
      <c r="AB3" s="11">
        <v>2.4430000000000001</v>
      </c>
      <c r="AC3" s="11">
        <v>3.9169999999999998</v>
      </c>
      <c r="AD3" s="11">
        <v>3.9169999999999998</v>
      </c>
      <c r="AE3" s="11">
        <v>2.9409999999999998</v>
      </c>
      <c r="AF3" s="11">
        <v>5.8789999999999996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5</v>
      </c>
      <c r="C4" s="22">
        <v>6</v>
      </c>
      <c r="D4" s="22">
        <v>15</v>
      </c>
      <c r="E4" s="22">
        <v>4</v>
      </c>
      <c r="F4" s="22">
        <v>15</v>
      </c>
      <c r="G4" s="22">
        <v>24</v>
      </c>
      <c r="H4" s="22">
        <v>14</v>
      </c>
      <c r="I4" s="22">
        <v>5</v>
      </c>
      <c r="J4" s="22">
        <v>2</v>
      </c>
      <c r="K4" s="22">
        <v>13</v>
      </c>
      <c r="L4" s="22">
        <v>23</v>
      </c>
      <c r="M4" s="22">
        <v>17</v>
      </c>
      <c r="N4" s="22">
        <v>34</v>
      </c>
      <c r="O4" s="22">
        <v>17</v>
      </c>
      <c r="P4" s="22">
        <v>4</v>
      </c>
      <c r="Q4" s="22">
        <v>9</v>
      </c>
      <c r="R4" s="22">
        <v>19</v>
      </c>
      <c r="S4" s="22">
        <v>1</v>
      </c>
      <c r="T4" s="22">
        <v>25</v>
      </c>
      <c r="U4" s="22">
        <v>15</v>
      </c>
      <c r="V4" s="22">
        <v>7</v>
      </c>
      <c r="W4" s="22">
        <v>2</v>
      </c>
      <c r="X4" s="22">
        <v>7</v>
      </c>
      <c r="Y4" s="22">
        <v>10</v>
      </c>
      <c r="Z4" s="22">
        <v>12</v>
      </c>
      <c r="AA4" s="22">
        <v>20</v>
      </c>
      <c r="AB4" s="22">
        <v>8</v>
      </c>
      <c r="AC4" s="22">
        <v>13</v>
      </c>
      <c r="AD4" s="22">
        <v>5</v>
      </c>
      <c r="AE4" s="22">
        <v>3</v>
      </c>
      <c r="AF4" s="22">
        <v>8</v>
      </c>
      <c r="AG4" s="22"/>
      <c r="AI4" s="15">
        <f>SUM(C4:AG4)</f>
        <v>357</v>
      </c>
      <c r="AJ4" s="6">
        <f>AVERAGE(C4:AG4)</f>
        <v>11.9</v>
      </c>
      <c r="AK4" s="17"/>
    </row>
    <row r="5" spans="1:40" x14ac:dyDescent="0.25">
      <c r="A5" s="2" t="s">
        <v>12</v>
      </c>
      <c r="B5" s="16">
        <f t="shared" ref="B5:AF5" si="0">$A6+B6</f>
        <v>97203</v>
      </c>
      <c r="C5" s="16">
        <f t="shared" si="0"/>
        <v>97209</v>
      </c>
      <c r="D5" s="16">
        <f t="shared" si="0"/>
        <v>97224</v>
      </c>
      <c r="E5" s="16">
        <f t="shared" si="0"/>
        <v>97228</v>
      </c>
      <c r="F5" s="16">
        <f t="shared" si="0"/>
        <v>97243</v>
      </c>
      <c r="G5" s="16">
        <f t="shared" si="0"/>
        <v>97267</v>
      </c>
      <c r="H5" s="16">
        <f t="shared" si="0"/>
        <v>97281</v>
      </c>
      <c r="I5" s="16">
        <f t="shared" si="0"/>
        <v>97286</v>
      </c>
      <c r="J5" s="16">
        <f t="shared" si="0"/>
        <v>97288</v>
      </c>
      <c r="K5" s="16">
        <f t="shared" si="0"/>
        <v>97301</v>
      </c>
      <c r="L5" s="16">
        <f t="shared" si="0"/>
        <v>97324</v>
      </c>
      <c r="M5" s="16">
        <f t="shared" si="0"/>
        <v>97341</v>
      </c>
      <c r="N5" s="16">
        <f t="shared" si="0"/>
        <v>97375</v>
      </c>
      <c r="O5" s="16">
        <f t="shared" si="0"/>
        <v>97392</v>
      </c>
      <c r="P5" s="16">
        <f t="shared" si="0"/>
        <v>97396</v>
      </c>
      <c r="Q5" s="16">
        <f t="shared" si="0"/>
        <v>97405</v>
      </c>
      <c r="R5" s="16">
        <f t="shared" si="0"/>
        <v>97424</v>
      </c>
      <c r="S5" s="16">
        <f t="shared" si="0"/>
        <v>97425</v>
      </c>
      <c r="T5" s="16">
        <f t="shared" si="0"/>
        <v>97450</v>
      </c>
      <c r="U5" s="16">
        <f t="shared" si="0"/>
        <v>97465</v>
      </c>
      <c r="V5" s="16">
        <f t="shared" si="0"/>
        <v>97472</v>
      </c>
      <c r="W5" s="16">
        <f t="shared" si="0"/>
        <v>97474</v>
      </c>
      <c r="X5" s="16">
        <f t="shared" si="0"/>
        <v>97481</v>
      </c>
      <c r="Y5" s="16">
        <f t="shared" si="0"/>
        <v>97491</v>
      </c>
      <c r="Z5" s="16">
        <f t="shared" si="0"/>
        <v>97503</v>
      </c>
      <c r="AA5" s="16">
        <f t="shared" si="0"/>
        <v>97523</v>
      </c>
      <c r="AB5" s="16">
        <f t="shared" si="0"/>
        <v>97531</v>
      </c>
      <c r="AC5" s="16">
        <f t="shared" si="0"/>
        <v>97544</v>
      </c>
      <c r="AD5" s="16">
        <f t="shared" si="0"/>
        <v>97549</v>
      </c>
      <c r="AE5" s="16">
        <f t="shared" si="0"/>
        <v>97552</v>
      </c>
      <c r="AF5" s="16">
        <f t="shared" si="0"/>
        <v>97560</v>
      </c>
      <c r="AG5" s="16"/>
      <c r="AI5" s="16">
        <f>MAX(C5:AG5)-B5</f>
        <v>357</v>
      </c>
    </row>
    <row r="6" spans="1:40" s="15" customFormat="1" x14ac:dyDescent="0.25">
      <c r="A6" s="2">
        <v>46549</v>
      </c>
      <c r="B6">
        <v>50654</v>
      </c>
      <c r="C6">
        <v>50660</v>
      </c>
      <c r="D6">
        <v>50675</v>
      </c>
      <c r="E6">
        <v>50679</v>
      </c>
      <c r="F6">
        <v>50694</v>
      </c>
      <c r="G6">
        <v>50718</v>
      </c>
      <c r="H6">
        <v>50732</v>
      </c>
      <c r="I6">
        <v>50737</v>
      </c>
      <c r="J6">
        <v>50739</v>
      </c>
      <c r="K6">
        <v>50752</v>
      </c>
      <c r="L6">
        <v>50775</v>
      </c>
      <c r="M6">
        <v>50792</v>
      </c>
      <c r="N6">
        <v>50826</v>
      </c>
      <c r="O6">
        <v>50843</v>
      </c>
      <c r="P6">
        <v>50847</v>
      </c>
      <c r="Q6">
        <v>50856</v>
      </c>
      <c r="R6">
        <v>50875</v>
      </c>
      <c r="S6">
        <v>50876</v>
      </c>
      <c r="T6">
        <v>50901</v>
      </c>
      <c r="U6">
        <v>50916</v>
      </c>
      <c r="V6">
        <v>50923</v>
      </c>
      <c r="W6">
        <v>50925</v>
      </c>
      <c r="X6">
        <v>50932</v>
      </c>
      <c r="Y6">
        <v>50942</v>
      </c>
      <c r="Z6">
        <v>50954</v>
      </c>
      <c r="AA6">
        <v>50974</v>
      </c>
      <c r="AB6" s="16">
        <v>50982</v>
      </c>
      <c r="AC6" s="16">
        <v>50995</v>
      </c>
      <c r="AD6" s="16">
        <v>51000</v>
      </c>
      <c r="AE6" s="16">
        <v>51003</v>
      </c>
      <c r="AF6" s="16">
        <v>51011</v>
      </c>
      <c r="AG6"/>
    </row>
    <row r="7" spans="1:40" x14ac:dyDescent="0.25">
      <c r="A7" s="2" t="s">
        <v>61</v>
      </c>
      <c r="B7"/>
      <c r="AI7" s="16"/>
      <c r="AJ7" s="7"/>
    </row>
    <row r="8" spans="1:40" x14ac:dyDescent="0.25">
      <c r="B8">
        <f t="shared" ref="B8" si="1">B4*(1+$A$9)</f>
        <v>5.1749999999999998</v>
      </c>
      <c r="C8">
        <f t="shared" ref="C8:D8" si="2">C4*(1+$A$9)</f>
        <v>6.2099999999999991</v>
      </c>
      <c r="D8">
        <f t="shared" si="2"/>
        <v>15.524999999999999</v>
      </c>
      <c r="E8">
        <f t="shared" ref="E8:F8" si="3">E4*(1+$A$9)</f>
        <v>4.1399999999999997</v>
      </c>
      <c r="F8">
        <f t="shared" si="3"/>
        <v>15.524999999999999</v>
      </c>
      <c r="G8">
        <f t="shared" ref="G8:H8" si="4">G4*(1+$A$9)</f>
        <v>24.839999999999996</v>
      </c>
      <c r="H8">
        <f t="shared" si="4"/>
        <v>14.489999999999998</v>
      </c>
      <c r="I8">
        <f t="shared" ref="I8:J8" si="5">I4*(1+$A$9)</f>
        <v>5.1749999999999998</v>
      </c>
      <c r="J8">
        <f t="shared" si="5"/>
        <v>2.0699999999999998</v>
      </c>
      <c r="K8">
        <f t="shared" ref="K8:L8" si="6">K4*(1+$A$9)</f>
        <v>13.454999999999998</v>
      </c>
      <c r="L8">
        <f t="shared" si="6"/>
        <v>23.805</v>
      </c>
      <c r="M8">
        <f t="shared" ref="M8:N8" si="7">M4*(1+$A$9)</f>
        <v>17.594999999999999</v>
      </c>
      <c r="N8">
        <f t="shared" si="7"/>
        <v>35.19</v>
      </c>
      <c r="O8">
        <f t="shared" ref="O8:P8" si="8">O4*(1+$A$9)</f>
        <v>17.594999999999999</v>
      </c>
      <c r="P8">
        <f t="shared" si="8"/>
        <v>4.1399999999999997</v>
      </c>
      <c r="Q8">
        <f t="shared" ref="Q8:R8" si="9">Q4*(1+$A$9)</f>
        <v>9.3149999999999995</v>
      </c>
      <c r="R8">
        <f t="shared" si="9"/>
        <v>19.664999999999999</v>
      </c>
      <c r="S8">
        <f t="shared" ref="S8:T8" si="10">S4*(1+$A$9)</f>
        <v>1.0349999999999999</v>
      </c>
      <c r="T8">
        <f t="shared" si="10"/>
        <v>25.874999999999996</v>
      </c>
      <c r="U8">
        <f t="shared" ref="U8:V8" si="11">U4*(1+$A$9)</f>
        <v>15.524999999999999</v>
      </c>
      <c r="V8">
        <f t="shared" si="11"/>
        <v>7.2449999999999992</v>
      </c>
      <c r="W8">
        <f t="shared" ref="W8:X8" si="12">W4*(1+$A$9)</f>
        <v>2.0699999999999998</v>
      </c>
      <c r="X8">
        <f t="shared" si="12"/>
        <v>7.2449999999999992</v>
      </c>
      <c r="Y8">
        <f t="shared" ref="Y8:Z8" si="13">Y4*(1+$A$9)</f>
        <v>10.35</v>
      </c>
      <c r="Z8">
        <f t="shared" si="13"/>
        <v>12.419999999999998</v>
      </c>
      <c r="AA8">
        <f t="shared" ref="AA8:AB8" si="14">AA4*(1+$A$9)</f>
        <v>20.7</v>
      </c>
      <c r="AB8">
        <f t="shared" si="14"/>
        <v>8.2799999999999994</v>
      </c>
      <c r="AC8">
        <f t="shared" ref="AC8:AD8" si="15">AC4*(1+$A$9)</f>
        <v>13.454999999999998</v>
      </c>
      <c r="AD8">
        <f t="shared" si="15"/>
        <v>5.1749999999999998</v>
      </c>
      <c r="AE8">
        <f t="shared" ref="AE8:AF8" si="16">AE4*(1+$A$9)</f>
        <v>3.1049999999999995</v>
      </c>
      <c r="AF8">
        <f t="shared" si="16"/>
        <v>8.2799999999999994</v>
      </c>
      <c r="AI8" s="15">
        <f>SUM(C8:AG8)</f>
        <v>369.49499999999995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AE4 F4 S4:T4 X4:Z4 M4:O4">
    <cfRule type="cellIs" dxfId="2300" priority="70" stopIfTrue="1" operator="greaterThan">
      <formula>70</formula>
    </cfRule>
    <cfRule type="cellIs" dxfId="2299" priority="71" stopIfTrue="1" operator="between">
      <formula>60</formula>
      <formula>70</formula>
    </cfRule>
    <cfRule type="cellIs" dxfId="2298" priority="72" stopIfTrue="1" operator="between">
      <formula>45</formula>
      <formula>60</formula>
    </cfRule>
  </conditionalFormatting>
  <conditionalFormatting sqref="AG4">
    <cfRule type="cellIs" dxfId="2297" priority="67" stopIfTrue="1" operator="greaterThan">
      <formula>70</formula>
    </cfRule>
    <cfRule type="cellIs" dxfId="2296" priority="68" stopIfTrue="1" operator="between">
      <formula>60</formula>
      <formula>70</formula>
    </cfRule>
    <cfRule type="cellIs" dxfId="2295" priority="69" stopIfTrue="1" operator="between">
      <formula>45</formula>
      <formula>60</formula>
    </cfRule>
  </conditionalFormatting>
  <conditionalFormatting sqref="AD4">
    <cfRule type="cellIs" dxfId="2294" priority="64" stopIfTrue="1" operator="greaterThan">
      <formula>70</formula>
    </cfRule>
    <cfRule type="cellIs" dxfId="2293" priority="65" stopIfTrue="1" operator="between">
      <formula>60</formula>
      <formula>70</formula>
    </cfRule>
    <cfRule type="cellIs" dxfId="2292" priority="66" stopIfTrue="1" operator="between">
      <formula>45</formula>
      <formula>60</formula>
    </cfRule>
  </conditionalFormatting>
  <conditionalFormatting sqref="G4">
    <cfRule type="cellIs" dxfId="2291" priority="61" stopIfTrue="1" operator="greaterThan">
      <formula>70</formula>
    </cfRule>
    <cfRule type="cellIs" dxfId="2290" priority="62" stopIfTrue="1" operator="between">
      <formula>60</formula>
      <formula>70</formula>
    </cfRule>
    <cfRule type="cellIs" dxfId="2289" priority="63" stopIfTrue="1" operator="between">
      <formula>45</formula>
      <formula>60</formula>
    </cfRule>
  </conditionalFormatting>
  <conditionalFormatting sqref="AF4">
    <cfRule type="cellIs" dxfId="2288" priority="58" stopIfTrue="1" operator="greaterThan">
      <formula>70</formula>
    </cfRule>
    <cfRule type="cellIs" dxfId="2287" priority="59" stopIfTrue="1" operator="between">
      <formula>60</formula>
      <formula>70</formula>
    </cfRule>
    <cfRule type="cellIs" dxfId="2286" priority="60" stopIfTrue="1" operator="between">
      <formula>45</formula>
      <formula>60</formula>
    </cfRule>
  </conditionalFormatting>
  <conditionalFormatting sqref="U4">
    <cfRule type="cellIs" dxfId="2285" priority="55" stopIfTrue="1" operator="greaterThan">
      <formula>70</formula>
    </cfRule>
    <cfRule type="cellIs" dxfId="2284" priority="56" stopIfTrue="1" operator="between">
      <formula>60</formula>
      <formula>70</formula>
    </cfRule>
    <cfRule type="cellIs" dxfId="2283" priority="57" stopIfTrue="1" operator="between">
      <formula>45</formula>
      <formula>60</formula>
    </cfRule>
  </conditionalFormatting>
  <conditionalFormatting sqref="W4">
    <cfRule type="cellIs" dxfId="2282" priority="52" stopIfTrue="1" operator="greaterThan">
      <formula>70</formula>
    </cfRule>
    <cfRule type="cellIs" dxfId="2281" priority="53" stopIfTrue="1" operator="between">
      <formula>60</formula>
      <formula>70</formula>
    </cfRule>
    <cfRule type="cellIs" dxfId="2280" priority="54" stopIfTrue="1" operator="between">
      <formula>45</formula>
      <formula>60</formula>
    </cfRule>
  </conditionalFormatting>
  <conditionalFormatting sqref="AA4">
    <cfRule type="cellIs" dxfId="2279" priority="49" stopIfTrue="1" operator="greaterThan">
      <formula>70</formula>
    </cfRule>
    <cfRule type="cellIs" dxfId="2278" priority="50" stopIfTrue="1" operator="between">
      <formula>60</formula>
      <formula>70</formula>
    </cfRule>
    <cfRule type="cellIs" dxfId="2277" priority="51" stopIfTrue="1" operator="between">
      <formula>45</formula>
      <formula>60</formula>
    </cfRule>
  </conditionalFormatting>
  <conditionalFormatting sqref="D4">
    <cfRule type="cellIs" dxfId="2276" priority="46" stopIfTrue="1" operator="greaterThan">
      <formula>70</formula>
    </cfRule>
    <cfRule type="cellIs" dxfId="2275" priority="47" stopIfTrue="1" operator="between">
      <formula>60</formula>
      <formula>70</formula>
    </cfRule>
    <cfRule type="cellIs" dxfId="2274" priority="48" stopIfTrue="1" operator="between">
      <formula>45</formula>
      <formula>60</formula>
    </cfRule>
  </conditionalFormatting>
  <conditionalFormatting sqref="I4">
    <cfRule type="cellIs" dxfId="2273" priority="43" stopIfTrue="1" operator="greaterThan">
      <formula>70</formula>
    </cfRule>
    <cfRule type="cellIs" dxfId="2272" priority="44" stopIfTrue="1" operator="between">
      <formula>60</formula>
      <formula>70</formula>
    </cfRule>
    <cfRule type="cellIs" dxfId="2271" priority="45" stopIfTrue="1" operator="between">
      <formula>45</formula>
      <formula>60</formula>
    </cfRule>
  </conditionalFormatting>
  <conditionalFormatting sqref="J4">
    <cfRule type="cellIs" dxfId="2270" priority="40" stopIfTrue="1" operator="greaterThan">
      <formula>70</formula>
    </cfRule>
    <cfRule type="cellIs" dxfId="2269" priority="41" stopIfTrue="1" operator="between">
      <formula>60</formula>
      <formula>70</formula>
    </cfRule>
    <cfRule type="cellIs" dxfId="2268" priority="42" stopIfTrue="1" operator="between">
      <formula>45</formula>
      <formula>60</formula>
    </cfRule>
  </conditionalFormatting>
  <conditionalFormatting sqref="L4">
    <cfRule type="cellIs" dxfId="2267" priority="37" stopIfTrue="1" operator="greaterThan">
      <formula>70</formula>
    </cfRule>
    <cfRule type="cellIs" dxfId="2266" priority="38" stopIfTrue="1" operator="between">
      <formula>60</formula>
      <formula>70</formula>
    </cfRule>
    <cfRule type="cellIs" dxfId="2265" priority="39" stopIfTrue="1" operator="between">
      <formula>45</formula>
      <formula>60</formula>
    </cfRule>
  </conditionalFormatting>
  <conditionalFormatting sqref="P4">
    <cfRule type="cellIs" dxfId="2264" priority="34" stopIfTrue="1" operator="greaterThan">
      <formula>70</formula>
    </cfRule>
    <cfRule type="cellIs" dxfId="2263" priority="35" stopIfTrue="1" operator="between">
      <formula>60</formula>
      <formula>70</formula>
    </cfRule>
    <cfRule type="cellIs" dxfId="2262" priority="36" stopIfTrue="1" operator="between">
      <formula>45</formula>
      <formula>60</formula>
    </cfRule>
  </conditionalFormatting>
  <conditionalFormatting sqref="Q4">
    <cfRule type="cellIs" dxfId="2261" priority="31" stopIfTrue="1" operator="greaterThan">
      <formula>70</formula>
    </cfRule>
    <cfRule type="cellIs" dxfId="2260" priority="32" stopIfTrue="1" operator="between">
      <formula>60</formula>
      <formula>70</formula>
    </cfRule>
    <cfRule type="cellIs" dxfId="2259" priority="33" stopIfTrue="1" operator="between">
      <formula>45</formula>
      <formula>60</formula>
    </cfRule>
  </conditionalFormatting>
  <conditionalFormatting sqref="R4">
    <cfRule type="cellIs" dxfId="2258" priority="28" stopIfTrue="1" operator="greaterThan">
      <formula>70</formula>
    </cfRule>
    <cfRule type="cellIs" dxfId="2257" priority="29" stopIfTrue="1" operator="between">
      <formula>60</formula>
      <formula>70</formula>
    </cfRule>
    <cfRule type="cellIs" dxfId="2256" priority="30" stopIfTrue="1" operator="between">
      <formula>45</formula>
      <formula>60</formula>
    </cfRule>
  </conditionalFormatting>
  <conditionalFormatting sqref="K4">
    <cfRule type="cellIs" dxfId="2255" priority="25" stopIfTrue="1" operator="greaterThan">
      <formula>70</formula>
    </cfRule>
    <cfRule type="cellIs" dxfId="2254" priority="26" stopIfTrue="1" operator="between">
      <formula>60</formula>
      <formula>70</formula>
    </cfRule>
    <cfRule type="cellIs" dxfId="2253" priority="27" stopIfTrue="1" operator="between">
      <formula>45</formula>
      <formula>60</formula>
    </cfRule>
  </conditionalFormatting>
  <conditionalFormatting sqref="C4">
    <cfRule type="cellIs" dxfId="2252" priority="22" stopIfTrue="1" operator="greaterThan">
      <formula>70</formula>
    </cfRule>
    <cfRule type="cellIs" dxfId="2251" priority="23" stopIfTrue="1" operator="between">
      <formula>60</formula>
      <formula>70</formula>
    </cfRule>
    <cfRule type="cellIs" dxfId="2250" priority="24" stopIfTrue="1" operator="between">
      <formula>45</formula>
      <formula>60</formula>
    </cfRule>
  </conditionalFormatting>
  <conditionalFormatting sqref="H4">
    <cfRule type="cellIs" dxfId="2249" priority="19" stopIfTrue="1" operator="greaterThan">
      <formula>70</formula>
    </cfRule>
    <cfRule type="cellIs" dxfId="2248" priority="20" stopIfTrue="1" operator="between">
      <formula>60</formula>
      <formula>70</formula>
    </cfRule>
    <cfRule type="cellIs" dxfId="2247" priority="21" stopIfTrue="1" operator="between">
      <formula>45</formula>
      <formula>60</formula>
    </cfRule>
  </conditionalFormatting>
  <conditionalFormatting sqref="V4">
    <cfRule type="cellIs" dxfId="2246" priority="16" stopIfTrue="1" operator="greaterThan">
      <formula>70</formula>
    </cfRule>
    <cfRule type="cellIs" dxfId="2245" priority="17" stopIfTrue="1" operator="between">
      <formula>60</formula>
      <formula>70</formula>
    </cfRule>
    <cfRule type="cellIs" dxfId="2244" priority="18" stopIfTrue="1" operator="between">
      <formula>45</formula>
      <formula>60</formula>
    </cfRule>
  </conditionalFormatting>
  <conditionalFormatting sqref="AB4">
    <cfRule type="cellIs" dxfId="2243" priority="13" stopIfTrue="1" operator="greaterThan">
      <formula>70</formula>
    </cfRule>
    <cfRule type="cellIs" dxfId="2242" priority="14" stopIfTrue="1" operator="between">
      <formula>60</formula>
      <formula>70</formula>
    </cfRule>
    <cfRule type="cellIs" dxfId="2241" priority="15" stopIfTrue="1" operator="between">
      <formula>45</formula>
      <formula>60</formula>
    </cfRule>
  </conditionalFormatting>
  <conditionalFormatting sqref="AC4">
    <cfRule type="cellIs" dxfId="2240" priority="10" stopIfTrue="1" operator="greaterThan">
      <formula>70</formula>
    </cfRule>
    <cfRule type="cellIs" dxfId="2239" priority="11" stopIfTrue="1" operator="between">
      <formula>60</formula>
      <formula>70</formula>
    </cfRule>
    <cfRule type="cellIs" dxfId="2238" priority="12" stopIfTrue="1" operator="between">
      <formula>45</formula>
      <formula>60</formula>
    </cfRule>
  </conditionalFormatting>
  <conditionalFormatting sqref="B4">
    <cfRule type="cellIs" dxfId="2237" priority="4" stopIfTrue="1" operator="greaterThan">
      <formula>70</formula>
    </cfRule>
    <cfRule type="cellIs" dxfId="2236" priority="5" stopIfTrue="1" operator="between">
      <formula>60</formula>
      <formula>70</formula>
    </cfRule>
    <cfRule type="cellIs" dxfId="2235" priority="6" stopIfTrue="1" operator="between">
      <formula>45</formula>
      <formula>60</formula>
    </cfRule>
  </conditionalFormatting>
  <conditionalFormatting sqref="E4">
    <cfRule type="cellIs" dxfId="2234" priority="1" stopIfTrue="1" operator="greaterThan">
      <formula>70</formula>
    </cfRule>
    <cfRule type="cellIs" dxfId="2233" priority="2" stopIfTrue="1" operator="between">
      <formula>60</formula>
      <formula>70</formula>
    </cfRule>
    <cfRule type="cellIs" dxfId="223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activeCell="AG3" sqref="AG3:AG8"/>
    </sheetView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5.8789999999999996</v>
      </c>
      <c r="C3" s="11">
        <v>1.2010000000000001</v>
      </c>
      <c r="D3" s="11">
        <v>1.944</v>
      </c>
      <c r="E3" s="11">
        <v>5.8579999999999997</v>
      </c>
      <c r="F3" s="11">
        <v>5.718</v>
      </c>
      <c r="G3" s="11">
        <v>1.923</v>
      </c>
      <c r="H3" s="11">
        <v>5.2679999999999998</v>
      </c>
      <c r="I3" s="11">
        <v>6.3120000000000003</v>
      </c>
      <c r="J3" s="11">
        <v>5.35</v>
      </c>
      <c r="K3" s="11">
        <v>3.536</v>
      </c>
      <c r="L3" s="11">
        <v>5.5640000000000001</v>
      </c>
      <c r="M3" s="11">
        <v>1.135</v>
      </c>
      <c r="N3" s="11">
        <v>4.8630000000000004</v>
      </c>
      <c r="O3" s="11">
        <v>5.4269999999999996</v>
      </c>
      <c r="P3" s="11">
        <v>5.359</v>
      </c>
      <c r="Q3" s="11">
        <v>3.359</v>
      </c>
      <c r="R3" s="11">
        <v>3.4420000000000002</v>
      </c>
      <c r="S3" s="11">
        <v>1.006</v>
      </c>
      <c r="T3" s="11">
        <v>4.7</v>
      </c>
      <c r="U3" s="11">
        <v>5.3620000000000001</v>
      </c>
      <c r="V3" s="11">
        <v>0.39300000000000002</v>
      </c>
      <c r="W3" s="11">
        <v>5.2460000000000004</v>
      </c>
      <c r="X3" s="11">
        <v>4.8579999999999997</v>
      </c>
      <c r="Y3" s="11">
        <v>5.0179999999999998</v>
      </c>
      <c r="Z3" s="11">
        <v>3.4060000000000001</v>
      </c>
      <c r="AA3" s="11">
        <v>5.7640000000000002</v>
      </c>
      <c r="AB3" s="11">
        <v>3.9169999999999998</v>
      </c>
      <c r="AC3" s="11">
        <v>5.133</v>
      </c>
      <c r="AD3" s="11">
        <v>5.0330000000000004</v>
      </c>
      <c r="AE3" s="11">
        <v>4.5010000000000003</v>
      </c>
      <c r="AF3" s="11">
        <v>0.91900000000000004</v>
      </c>
      <c r="AG3" s="11">
        <v>2.4689999999999999</v>
      </c>
      <c r="AH3" s="11"/>
      <c r="AI3" s="11"/>
      <c r="AM3" s="5"/>
    </row>
    <row r="4" spans="1:40" s="4" customFormat="1" x14ac:dyDescent="0.25">
      <c r="A4" s="3" t="s">
        <v>7</v>
      </c>
      <c r="B4" s="22">
        <v>8</v>
      </c>
      <c r="C4" s="22">
        <v>1</v>
      </c>
      <c r="D4" s="22">
        <v>3</v>
      </c>
      <c r="E4" s="22">
        <v>19</v>
      </c>
      <c r="F4" s="22">
        <v>13</v>
      </c>
      <c r="G4" s="22">
        <v>4</v>
      </c>
      <c r="H4" s="22">
        <v>8</v>
      </c>
      <c r="I4" s="22">
        <v>16</v>
      </c>
      <c r="J4" s="22">
        <v>16</v>
      </c>
      <c r="K4" s="22">
        <v>5</v>
      </c>
      <c r="L4" s="22">
        <v>19</v>
      </c>
      <c r="M4" s="22">
        <v>2</v>
      </c>
      <c r="N4" s="22">
        <v>18</v>
      </c>
      <c r="O4" s="22">
        <v>8</v>
      </c>
      <c r="P4" s="22">
        <v>12</v>
      </c>
      <c r="Q4" s="22">
        <v>8</v>
      </c>
      <c r="R4" s="22">
        <v>10</v>
      </c>
      <c r="S4" s="22">
        <v>3</v>
      </c>
      <c r="T4" s="22">
        <v>9</v>
      </c>
      <c r="U4" s="22">
        <v>11</v>
      </c>
      <c r="V4" s="22">
        <v>1</v>
      </c>
      <c r="W4" s="22">
        <v>12</v>
      </c>
      <c r="X4" s="22">
        <v>4</v>
      </c>
      <c r="Y4" s="22">
        <v>6</v>
      </c>
      <c r="Z4" s="22">
        <v>2</v>
      </c>
      <c r="AA4" s="22">
        <v>13</v>
      </c>
      <c r="AB4" s="22">
        <v>7</v>
      </c>
      <c r="AC4" s="22">
        <v>6</v>
      </c>
      <c r="AD4" s="22">
        <v>14</v>
      </c>
      <c r="AE4" s="22">
        <v>8</v>
      </c>
      <c r="AF4" s="22">
        <v>3</v>
      </c>
      <c r="AG4" s="22">
        <v>4</v>
      </c>
      <c r="AI4" s="15">
        <f>SUM(C4:AG4)</f>
        <v>265</v>
      </c>
      <c r="AJ4" s="6">
        <f>AVERAGE(C4:AG4)</f>
        <v>8.5483870967741939</v>
      </c>
      <c r="AK4" s="17"/>
    </row>
    <row r="5" spans="1:40" x14ac:dyDescent="0.25">
      <c r="A5" s="2" t="s">
        <v>12</v>
      </c>
      <c r="B5" s="16">
        <f t="shared" ref="B5:AG5" si="0">$A6+B6</f>
        <v>97560</v>
      </c>
      <c r="C5" s="16">
        <f t="shared" si="0"/>
        <v>97561</v>
      </c>
      <c r="D5" s="16">
        <f t="shared" si="0"/>
        <v>97564</v>
      </c>
      <c r="E5" s="16">
        <f t="shared" si="0"/>
        <v>97583</v>
      </c>
      <c r="F5" s="16">
        <f t="shared" si="0"/>
        <v>97596</v>
      </c>
      <c r="G5" s="16">
        <f t="shared" si="0"/>
        <v>97600</v>
      </c>
      <c r="H5" s="16">
        <f t="shared" si="0"/>
        <v>97608</v>
      </c>
      <c r="I5" s="16">
        <f t="shared" si="0"/>
        <v>97624</v>
      </c>
      <c r="J5" s="16">
        <f t="shared" si="0"/>
        <v>97640</v>
      </c>
      <c r="K5" s="16">
        <f t="shared" si="0"/>
        <v>97645</v>
      </c>
      <c r="L5" s="16">
        <f t="shared" si="0"/>
        <v>97664</v>
      </c>
      <c r="M5" s="16">
        <f t="shared" si="0"/>
        <v>97666</v>
      </c>
      <c r="N5" s="16">
        <f t="shared" si="0"/>
        <v>97684</v>
      </c>
      <c r="O5" s="16">
        <f t="shared" si="0"/>
        <v>97692</v>
      </c>
      <c r="P5" s="16">
        <f t="shared" si="0"/>
        <v>97704</v>
      </c>
      <c r="Q5" s="16">
        <f t="shared" si="0"/>
        <v>97712</v>
      </c>
      <c r="R5" s="16">
        <f t="shared" si="0"/>
        <v>97722</v>
      </c>
      <c r="S5" s="16">
        <f t="shared" si="0"/>
        <v>97725</v>
      </c>
      <c r="T5" s="16">
        <f t="shared" si="0"/>
        <v>97734</v>
      </c>
      <c r="U5" s="16">
        <f t="shared" si="0"/>
        <v>97745</v>
      </c>
      <c r="V5" s="16">
        <f t="shared" si="0"/>
        <v>97746</v>
      </c>
      <c r="W5" s="16">
        <f t="shared" si="0"/>
        <v>97758</v>
      </c>
      <c r="X5" s="16">
        <f t="shared" si="0"/>
        <v>97762</v>
      </c>
      <c r="Y5" s="16">
        <f t="shared" si="0"/>
        <v>97768</v>
      </c>
      <c r="Z5" s="16">
        <f t="shared" si="0"/>
        <v>97770</v>
      </c>
      <c r="AA5" s="16">
        <f t="shared" si="0"/>
        <v>97783</v>
      </c>
      <c r="AB5" s="16">
        <f t="shared" si="0"/>
        <v>97790</v>
      </c>
      <c r="AC5" s="16">
        <f t="shared" si="0"/>
        <v>97796</v>
      </c>
      <c r="AD5" s="16">
        <f t="shared" si="0"/>
        <v>97810</v>
      </c>
      <c r="AE5" s="16">
        <f t="shared" si="0"/>
        <v>97818</v>
      </c>
      <c r="AF5" s="16">
        <f t="shared" si="0"/>
        <v>97821</v>
      </c>
      <c r="AG5" s="16">
        <f t="shared" si="0"/>
        <v>97825</v>
      </c>
      <c r="AI5" s="16">
        <f>MAX(C5:AG5)-B5</f>
        <v>265</v>
      </c>
    </row>
    <row r="6" spans="1:40" s="15" customFormat="1" x14ac:dyDescent="0.25">
      <c r="A6" s="2">
        <v>46549</v>
      </c>
      <c r="B6" s="16">
        <v>51011</v>
      </c>
      <c r="C6">
        <v>51012</v>
      </c>
      <c r="D6">
        <v>51015</v>
      </c>
      <c r="E6">
        <v>51034</v>
      </c>
      <c r="F6">
        <v>51047</v>
      </c>
      <c r="G6">
        <v>51051</v>
      </c>
      <c r="H6">
        <v>51059</v>
      </c>
      <c r="I6">
        <v>51075</v>
      </c>
      <c r="J6">
        <v>51091</v>
      </c>
      <c r="K6">
        <v>51096</v>
      </c>
      <c r="L6">
        <v>51115</v>
      </c>
      <c r="M6">
        <v>51117</v>
      </c>
      <c r="N6">
        <v>51135</v>
      </c>
      <c r="O6">
        <v>51143</v>
      </c>
      <c r="P6">
        <v>51155</v>
      </c>
      <c r="Q6" s="16">
        <v>51163</v>
      </c>
      <c r="R6" s="16">
        <v>51173</v>
      </c>
      <c r="S6" s="16">
        <v>51176</v>
      </c>
      <c r="T6" s="16">
        <v>51185</v>
      </c>
      <c r="U6" s="16">
        <v>51196</v>
      </c>
      <c r="V6" s="16">
        <v>51197</v>
      </c>
      <c r="W6" s="16">
        <v>51209</v>
      </c>
      <c r="X6" s="16">
        <v>51213</v>
      </c>
      <c r="Y6" s="16">
        <v>51219</v>
      </c>
      <c r="Z6" s="16">
        <v>51221</v>
      </c>
      <c r="AA6" s="16">
        <v>51234</v>
      </c>
      <c r="AB6" s="16">
        <v>51241</v>
      </c>
      <c r="AC6" s="16">
        <v>51247</v>
      </c>
      <c r="AD6" s="16">
        <v>51261</v>
      </c>
      <c r="AE6" s="16">
        <v>51269</v>
      </c>
      <c r="AF6" s="16">
        <v>51272</v>
      </c>
      <c r="AG6" s="16">
        <v>51276</v>
      </c>
    </row>
    <row r="7" spans="1:40" x14ac:dyDescent="0.25">
      <c r="A7" s="2" t="s">
        <v>61</v>
      </c>
      <c r="B7"/>
      <c r="AI7" s="16"/>
      <c r="AJ7" s="7"/>
    </row>
    <row r="8" spans="1:40" x14ac:dyDescent="0.25">
      <c r="B8">
        <f t="shared" ref="B8" si="1">B4*(1+$A$9)</f>
        <v>8.2799999999999994</v>
      </c>
      <c r="C8">
        <f t="shared" ref="C8:H8" si="2">C4*(1+$A$9)</f>
        <v>1.0349999999999999</v>
      </c>
      <c r="D8">
        <f t="shared" si="2"/>
        <v>3.1049999999999995</v>
      </c>
      <c r="E8">
        <f t="shared" si="2"/>
        <v>19.664999999999999</v>
      </c>
      <c r="F8">
        <f t="shared" si="2"/>
        <v>13.454999999999998</v>
      </c>
      <c r="G8">
        <f t="shared" si="2"/>
        <v>4.1399999999999997</v>
      </c>
      <c r="H8">
        <f t="shared" si="2"/>
        <v>8.2799999999999994</v>
      </c>
      <c r="I8">
        <f t="shared" ref="I8:J8" si="3">I4*(1+$A$9)</f>
        <v>16.559999999999999</v>
      </c>
      <c r="J8">
        <f t="shared" si="3"/>
        <v>16.559999999999999</v>
      </c>
      <c r="K8">
        <f t="shared" ref="K8:L8" si="4">K4*(1+$A$9)</f>
        <v>5.1749999999999998</v>
      </c>
      <c r="L8">
        <f t="shared" si="4"/>
        <v>19.664999999999999</v>
      </c>
      <c r="M8">
        <f t="shared" ref="M8:N8" si="5">M4*(1+$A$9)</f>
        <v>2.0699999999999998</v>
      </c>
      <c r="N8">
        <f t="shared" si="5"/>
        <v>18.63</v>
      </c>
      <c r="O8">
        <f t="shared" ref="O8:Q8" si="6">O4*(1+$A$9)</f>
        <v>8.2799999999999994</v>
      </c>
      <c r="P8">
        <f t="shared" si="6"/>
        <v>12.419999999999998</v>
      </c>
      <c r="Q8">
        <f t="shared" si="6"/>
        <v>8.2799999999999994</v>
      </c>
      <c r="R8">
        <f t="shared" ref="R8:S8" si="7">R4*(1+$A$9)</f>
        <v>10.35</v>
      </c>
      <c r="S8">
        <f t="shared" si="7"/>
        <v>3.1049999999999995</v>
      </c>
      <c r="T8">
        <f t="shared" ref="T8:W8" si="8">T4*(1+$A$9)</f>
        <v>9.3149999999999995</v>
      </c>
      <c r="U8">
        <f t="shared" si="8"/>
        <v>11.385</v>
      </c>
      <c r="V8">
        <f t="shared" si="8"/>
        <v>1.0349999999999999</v>
      </c>
      <c r="W8">
        <f t="shared" si="8"/>
        <v>12.419999999999998</v>
      </c>
      <c r="X8">
        <f t="shared" ref="X8:Y8" si="9">X4*(1+$A$9)</f>
        <v>4.1399999999999997</v>
      </c>
      <c r="Y8">
        <f t="shared" si="9"/>
        <v>6.2099999999999991</v>
      </c>
      <c r="Z8">
        <f t="shared" ref="Z8:AA8" si="10">Z4*(1+$A$9)</f>
        <v>2.0699999999999998</v>
      </c>
      <c r="AA8">
        <f t="shared" si="10"/>
        <v>13.454999999999998</v>
      </c>
      <c r="AB8">
        <f t="shared" ref="AB8:AC8" si="11">AB4*(1+$A$9)</f>
        <v>7.2449999999999992</v>
      </c>
      <c r="AC8">
        <f t="shared" si="11"/>
        <v>6.2099999999999991</v>
      </c>
      <c r="AD8">
        <f t="shared" ref="AD8:AE8" si="12">AD4*(1+$A$9)</f>
        <v>14.489999999999998</v>
      </c>
      <c r="AE8">
        <f t="shared" si="12"/>
        <v>8.2799999999999994</v>
      </c>
      <c r="AF8">
        <f t="shared" ref="AF8:AG8" si="13">AF4*(1+$A$9)</f>
        <v>3.1049999999999995</v>
      </c>
      <c r="AG8">
        <f t="shared" si="13"/>
        <v>4.1399999999999997</v>
      </c>
      <c r="AI8" s="15">
        <f>SUM(C8:AG8)</f>
        <v>274.27499999999986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3.4999999999999476E-2</v>
      </c>
    </row>
  </sheetData>
  <conditionalFormatting sqref="AE4 F4 S4:T4 X4:Z4 M4:O4">
    <cfRule type="cellIs" dxfId="2231" priority="70" stopIfTrue="1" operator="greaterThan">
      <formula>70</formula>
    </cfRule>
    <cfRule type="cellIs" dxfId="2230" priority="71" stopIfTrue="1" operator="between">
      <formula>60</formula>
      <formula>70</formula>
    </cfRule>
    <cfRule type="cellIs" dxfId="2229" priority="72" stopIfTrue="1" operator="between">
      <formula>45</formula>
      <formula>60</formula>
    </cfRule>
  </conditionalFormatting>
  <conditionalFormatting sqref="AG4">
    <cfRule type="cellIs" dxfId="2228" priority="67" stopIfTrue="1" operator="greaterThan">
      <formula>70</formula>
    </cfRule>
    <cfRule type="cellIs" dxfId="2227" priority="68" stopIfTrue="1" operator="between">
      <formula>60</formula>
      <formula>70</formula>
    </cfRule>
    <cfRule type="cellIs" dxfId="2226" priority="69" stopIfTrue="1" operator="between">
      <formula>45</formula>
      <formula>60</formula>
    </cfRule>
  </conditionalFormatting>
  <conditionalFormatting sqref="AD4">
    <cfRule type="cellIs" dxfId="2225" priority="64" stopIfTrue="1" operator="greaterThan">
      <formula>70</formula>
    </cfRule>
    <cfRule type="cellIs" dxfId="2224" priority="65" stopIfTrue="1" operator="between">
      <formula>60</formula>
      <formula>70</formula>
    </cfRule>
    <cfRule type="cellIs" dxfId="2223" priority="66" stopIfTrue="1" operator="between">
      <formula>45</formula>
      <formula>60</formula>
    </cfRule>
  </conditionalFormatting>
  <conditionalFormatting sqref="G4">
    <cfRule type="cellIs" dxfId="2222" priority="61" stopIfTrue="1" operator="greaterThan">
      <formula>70</formula>
    </cfRule>
    <cfRule type="cellIs" dxfId="2221" priority="62" stopIfTrue="1" operator="between">
      <formula>60</formula>
      <formula>70</formula>
    </cfRule>
    <cfRule type="cellIs" dxfId="2220" priority="63" stopIfTrue="1" operator="between">
      <formula>45</formula>
      <formula>60</formula>
    </cfRule>
  </conditionalFormatting>
  <conditionalFormatting sqref="AF4">
    <cfRule type="cellIs" dxfId="2219" priority="58" stopIfTrue="1" operator="greaterThan">
      <formula>70</formula>
    </cfRule>
    <cfRule type="cellIs" dxfId="2218" priority="59" stopIfTrue="1" operator="between">
      <formula>60</formula>
      <formula>70</formula>
    </cfRule>
    <cfRule type="cellIs" dxfId="2217" priority="60" stopIfTrue="1" operator="between">
      <formula>45</formula>
      <formula>60</formula>
    </cfRule>
  </conditionalFormatting>
  <conditionalFormatting sqref="U4">
    <cfRule type="cellIs" dxfId="2216" priority="55" stopIfTrue="1" operator="greaterThan">
      <formula>70</formula>
    </cfRule>
    <cfRule type="cellIs" dxfId="2215" priority="56" stopIfTrue="1" operator="between">
      <formula>60</formula>
      <formula>70</formula>
    </cfRule>
    <cfRule type="cellIs" dxfId="2214" priority="57" stopIfTrue="1" operator="between">
      <formula>45</formula>
      <formula>60</formula>
    </cfRule>
  </conditionalFormatting>
  <conditionalFormatting sqref="W4">
    <cfRule type="cellIs" dxfId="2213" priority="52" stopIfTrue="1" operator="greaterThan">
      <formula>70</formula>
    </cfRule>
    <cfRule type="cellIs" dxfId="2212" priority="53" stopIfTrue="1" operator="between">
      <formula>60</formula>
      <formula>70</formula>
    </cfRule>
    <cfRule type="cellIs" dxfId="2211" priority="54" stopIfTrue="1" operator="between">
      <formula>45</formula>
      <formula>60</formula>
    </cfRule>
  </conditionalFormatting>
  <conditionalFormatting sqref="AA4">
    <cfRule type="cellIs" dxfId="2210" priority="49" stopIfTrue="1" operator="greaterThan">
      <formula>70</formula>
    </cfRule>
    <cfRule type="cellIs" dxfId="2209" priority="50" stopIfTrue="1" operator="between">
      <formula>60</formula>
      <formula>70</formula>
    </cfRule>
    <cfRule type="cellIs" dxfId="2208" priority="51" stopIfTrue="1" operator="between">
      <formula>45</formula>
      <formula>60</formula>
    </cfRule>
  </conditionalFormatting>
  <conditionalFormatting sqref="D4">
    <cfRule type="cellIs" dxfId="2207" priority="46" stopIfTrue="1" operator="greaterThan">
      <formula>70</formula>
    </cfRule>
    <cfRule type="cellIs" dxfId="2206" priority="47" stopIfTrue="1" operator="between">
      <formula>60</formula>
      <formula>70</formula>
    </cfRule>
    <cfRule type="cellIs" dxfId="2205" priority="48" stopIfTrue="1" operator="between">
      <formula>45</formula>
      <formula>60</formula>
    </cfRule>
  </conditionalFormatting>
  <conditionalFormatting sqref="I4">
    <cfRule type="cellIs" dxfId="2204" priority="43" stopIfTrue="1" operator="greaterThan">
      <formula>70</formula>
    </cfRule>
    <cfRule type="cellIs" dxfId="2203" priority="44" stopIfTrue="1" operator="between">
      <formula>60</formula>
      <formula>70</formula>
    </cfRule>
    <cfRule type="cellIs" dxfId="2202" priority="45" stopIfTrue="1" operator="between">
      <formula>45</formula>
      <formula>60</formula>
    </cfRule>
  </conditionalFormatting>
  <conditionalFormatting sqref="J4">
    <cfRule type="cellIs" dxfId="2201" priority="40" stopIfTrue="1" operator="greaterThan">
      <formula>70</formula>
    </cfRule>
    <cfRule type="cellIs" dxfId="2200" priority="41" stopIfTrue="1" operator="between">
      <formula>60</formula>
      <formula>70</formula>
    </cfRule>
    <cfRule type="cellIs" dxfId="2199" priority="42" stopIfTrue="1" operator="between">
      <formula>45</formula>
      <formula>60</formula>
    </cfRule>
  </conditionalFormatting>
  <conditionalFormatting sqref="L4">
    <cfRule type="cellIs" dxfId="2198" priority="37" stopIfTrue="1" operator="greaterThan">
      <formula>70</formula>
    </cfRule>
    <cfRule type="cellIs" dxfId="2197" priority="38" stopIfTrue="1" operator="between">
      <formula>60</formula>
      <formula>70</formula>
    </cfRule>
    <cfRule type="cellIs" dxfId="2196" priority="39" stopIfTrue="1" operator="between">
      <formula>45</formula>
      <formula>60</formula>
    </cfRule>
  </conditionalFormatting>
  <conditionalFormatting sqref="P4">
    <cfRule type="cellIs" dxfId="2195" priority="34" stopIfTrue="1" operator="greaterThan">
      <formula>70</formula>
    </cfRule>
    <cfRule type="cellIs" dxfId="2194" priority="35" stopIfTrue="1" operator="between">
      <formula>60</formula>
      <formula>70</formula>
    </cfRule>
    <cfRule type="cellIs" dxfId="2193" priority="36" stopIfTrue="1" operator="between">
      <formula>45</formula>
      <formula>60</formula>
    </cfRule>
  </conditionalFormatting>
  <conditionalFormatting sqref="Q4">
    <cfRule type="cellIs" dxfId="2192" priority="31" stopIfTrue="1" operator="greaterThan">
      <formula>70</formula>
    </cfRule>
    <cfRule type="cellIs" dxfId="2191" priority="32" stopIfTrue="1" operator="between">
      <formula>60</formula>
      <formula>70</formula>
    </cfRule>
    <cfRule type="cellIs" dxfId="2190" priority="33" stopIfTrue="1" operator="between">
      <formula>45</formula>
      <formula>60</formula>
    </cfRule>
  </conditionalFormatting>
  <conditionalFormatting sqref="R4">
    <cfRule type="cellIs" dxfId="2189" priority="28" stopIfTrue="1" operator="greaterThan">
      <formula>70</formula>
    </cfRule>
    <cfRule type="cellIs" dxfId="2188" priority="29" stopIfTrue="1" operator="between">
      <formula>60</formula>
      <formula>70</formula>
    </cfRule>
    <cfRule type="cellIs" dxfId="2187" priority="30" stopIfTrue="1" operator="between">
      <formula>45</formula>
      <formula>60</formula>
    </cfRule>
  </conditionalFormatting>
  <conditionalFormatting sqref="K4">
    <cfRule type="cellIs" dxfId="2186" priority="25" stopIfTrue="1" operator="greaterThan">
      <formula>70</formula>
    </cfRule>
    <cfRule type="cellIs" dxfId="2185" priority="26" stopIfTrue="1" operator="between">
      <formula>60</formula>
      <formula>70</formula>
    </cfRule>
    <cfRule type="cellIs" dxfId="2184" priority="27" stopIfTrue="1" operator="between">
      <formula>45</formula>
      <formula>60</formula>
    </cfRule>
  </conditionalFormatting>
  <conditionalFormatting sqref="C4">
    <cfRule type="cellIs" dxfId="2183" priority="22" stopIfTrue="1" operator="greaterThan">
      <formula>70</formula>
    </cfRule>
    <cfRule type="cellIs" dxfId="2182" priority="23" stopIfTrue="1" operator="between">
      <formula>60</formula>
      <formula>70</formula>
    </cfRule>
    <cfRule type="cellIs" dxfId="2181" priority="24" stopIfTrue="1" operator="between">
      <formula>45</formula>
      <formula>60</formula>
    </cfRule>
  </conditionalFormatting>
  <conditionalFormatting sqref="H4">
    <cfRule type="cellIs" dxfId="2180" priority="19" stopIfTrue="1" operator="greaterThan">
      <formula>70</formula>
    </cfRule>
    <cfRule type="cellIs" dxfId="2179" priority="20" stopIfTrue="1" operator="between">
      <formula>60</formula>
      <formula>70</formula>
    </cfRule>
    <cfRule type="cellIs" dxfId="2178" priority="21" stopIfTrue="1" operator="between">
      <formula>45</formula>
      <formula>60</formula>
    </cfRule>
  </conditionalFormatting>
  <conditionalFormatting sqref="V4">
    <cfRule type="cellIs" dxfId="2177" priority="16" stopIfTrue="1" operator="greaterThan">
      <formula>70</formula>
    </cfRule>
    <cfRule type="cellIs" dxfId="2176" priority="17" stopIfTrue="1" operator="between">
      <formula>60</formula>
      <formula>70</formula>
    </cfRule>
    <cfRule type="cellIs" dxfId="2175" priority="18" stopIfTrue="1" operator="between">
      <formula>45</formula>
      <formula>60</formula>
    </cfRule>
  </conditionalFormatting>
  <conditionalFormatting sqref="AB4">
    <cfRule type="cellIs" dxfId="2174" priority="13" stopIfTrue="1" operator="greaterThan">
      <formula>70</formula>
    </cfRule>
    <cfRule type="cellIs" dxfId="2173" priority="14" stopIfTrue="1" operator="between">
      <formula>60</formula>
      <formula>70</formula>
    </cfRule>
    <cfRule type="cellIs" dxfId="2172" priority="15" stopIfTrue="1" operator="between">
      <formula>45</formula>
      <formula>60</formula>
    </cfRule>
  </conditionalFormatting>
  <conditionalFormatting sqref="AC4">
    <cfRule type="cellIs" dxfId="2171" priority="10" stopIfTrue="1" operator="greaterThan">
      <formula>70</formula>
    </cfRule>
    <cfRule type="cellIs" dxfId="2170" priority="11" stopIfTrue="1" operator="between">
      <formula>60</formula>
      <formula>70</formula>
    </cfRule>
    <cfRule type="cellIs" dxfId="2169" priority="12" stopIfTrue="1" operator="between">
      <formula>45</formula>
      <formula>60</formula>
    </cfRule>
  </conditionalFormatting>
  <conditionalFormatting sqref="E4">
    <cfRule type="cellIs" dxfId="2168" priority="4" stopIfTrue="1" operator="greaterThan">
      <formula>70</formula>
    </cfRule>
    <cfRule type="cellIs" dxfId="2167" priority="5" stopIfTrue="1" operator="between">
      <formula>60</formula>
      <formula>70</formula>
    </cfRule>
    <cfRule type="cellIs" dxfId="2166" priority="6" stopIfTrue="1" operator="between">
      <formula>45</formula>
      <formula>60</formula>
    </cfRule>
  </conditionalFormatting>
  <conditionalFormatting sqref="B4">
    <cfRule type="cellIs" dxfId="2165" priority="1" stopIfTrue="1" operator="greaterThan">
      <formula>70</formula>
    </cfRule>
    <cfRule type="cellIs" dxfId="2164" priority="2" stopIfTrue="1" operator="between">
      <formula>60</formula>
      <formula>70</formula>
    </cfRule>
    <cfRule type="cellIs" dxfId="2163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2.4689999999999999</v>
      </c>
      <c r="C3" s="11">
        <v>1.1299999999999999</v>
      </c>
      <c r="D3" s="11">
        <v>1.452</v>
      </c>
      <c r="E3" s="11">
        <v>3.7309999999999999</v>
      </c>
      <c r="F3" s="11">
        <v>5.6260000000000003</v>
      </c>
      <c r="G3" s="11">
        <v>5.2080000000000002</v>
      </c>
      <c r="H3" s="11">
        <v>5.359</v>
      </c>
      <c r="I3" s="11">
        <v>5.3449999999999998</v>
      </c>
      <c r="J3" s="11">
        <v>5.5810000000000004</v>
      </c>
      <c r="K3" s="11">
        <v>5.806</v>
      </c>
      <c r="L3" s="11">
        <v>7.16</v>
      </c>
      <c r="M3" s="11">
        <v>5.4889999999999999</v>
      </c>
      <c r="N3" s="11">
        <v>5.7709999999999999</v>
      </c>
      <c r="O3" s="11">
        <v>3.7330000000000001</v>
      </c>
      <c r="P3" s="11">
        <v>5.8380000000000001</v>
      </c>
      <c r="Q3" s="11">
        <v>5.6520000000000001</v>
      </c>
      <c r="R3" s="11">
        <v>5.6120000000000001</v>
      </c>
      <c r="S3" s="11">
        <v>4.8840000000000003</v>
      </c>
      <c r="T3" s="11">
        <v>7.218</v>
      </c>
      <c r="U3" s="11">
        <v>6.9240000000000004</v>
      </c>
      <c r="V3" s="11">
        <v>6.0069999999999997</v>
      </c>
      <c r="W3" s="11">
        <v>6.07</v>
      </c>
      <c r="X3" s="11">
        <v>6.3390000000000004</v>
      </c>
      <c r="Y3" s="11">
        <v>1.1919999999999999</v>
      </c>
      <c r="Z3" s="11">
        <v>5.1150000000000002</v>
      </c>
      <c r="AA3" s="11">
        <v>5.9349999999999996</v>
      </c>
      <c r="AB3" s="11">
        <v>6.5220000000000002</v>
      </c>
      <c r="AC3" s="11">
        <v>5.2670000000000003</v>
      </c>
      <c r="AD3" s="11">
        <v>0.86899999999999999</v>
      </c>
      <c r="AE3" s="11">
        <v>4.7720000000000002</v>
      </c>
      <c r="AF3" s="11">
        <v>8.4930000000000003</v>
      </c>
      <c r="AG3" s="11">
        <v>9.827</v>
      </c>
      <c r="AH3" s="11"/>
      <c r="AI3" s="11"/>
      <c r="AM3" s="5"/>
    </row>
    <row r="4" spans="1:40" s="4" customFormat="1" x14ac:dyDescent="0.25">
      <c r="A4" s="3" t="s">
        <v>7</v>
      </c>
      <c r="B4" s="22">
        <v>4</v>
      </c>
      <c r="C4" s="22">
        <v>3</v>
      </c>
      <c r="D4" s="22">
        <v>2</v>
      </c>
      <c r="E4" s="22">
        <v>7</v>
      </c>
      <c r="F4" s="22">
        <v>10</v>
      </c>
      <c r="G4" s="22">
        <v>19</v>
      </c>
      <c r="H4" s="22">
        <v>20</v>
      </c>
      <c r="I4" s="22">
        <v>17</v>
      </c>
      <c r="J4" s="22">
        <v>21</v>
      </c>
      <c r="K4" s="22">
        <v>18</v>
      </c>
      <c r="L4" s="22">
        <v>19</v>
      </c>
      <c r="M4" s="22">
        <v>22</v>
      </c>
      <c r="N4" s="22">
        <v>22</v>
      </c>
      <c r="O4" s="22">
        <v>14</v>
      </c>
      <c r="P4" s="22">
        <v>23</v>
      </c>
      <c r="Q4" s="22">
        <v>23</v>
      </c>
      <c r="R4" s="22">
        <v>24</v>
      </c>
      <c r="S4" s="22">
        <v>8</v>
      </c>
      <c r="T4" s="22">
        <v>23</v>
      </c>
      <c r="U4" s="22">
        <v>14</v>
      </c>
      <c r="V4" s="22">
        <v>27</v>
      </c>
      <c r="W4" s="22">
        <v>28</v>
      </c>
      <c r="X4" s="22">
        <v>28</v>
      </c>
      <c r="Y4" s="22">
        <v>3</v>
      </c>
      <c r="Z4" s="22">
        <v>11</v>
      </c>
      <c r="AA4" s="22">
        <v>23</v>
      </c>
      <c r="AB4" s="22">
        <v>17</v>
      </c>
      <c r="AC4" s="22">
        <v>15</v>
      </c>
      <c r="AD4" s="22">
        <v>1</v>
      </c>
      <c r="AE4" s="22">
        <v>5</v>
      </c>
      <c r="AF4" s="22">
        <v>24</v>
      </c>
      <c r="AG4" s="22">
        <v>29</v>
      </c>
      <c r="AI4" s="15">
        <f>SUM(C4:AG4)</f>
        <v>520</v>
      </c>
      <c r="AJ4" s="6">
        <f>AVERAGE(C4:AG4)</f>
        <v>16.774193548387096</v>
      </c>
      <c r="AK4" s="17"/>
    </row>
    <row r="5" spans="1:40" x14ac:dyDescent="0.25">
      <c r="A5" s="2" t="s">
        <v>12</v>
      </c>
      <c r="B5" s="16">
        <v>97825</v>
      </c>
      <c r="C5" s="16">
        <f t="shared" ref="C5:AG5" si="0">$A6+C6</f>
        <v>97828</v>
      </c>
      <c r="D5" s="16">
        <f t="shared" si="0"/>
        <v>97830</v>
      </c>
      <c r="E5" s="16">
        <f t="shared" si="0"/>
        <v>97837</v>
      </c>
      <c r="F5" s="16">
        <f t="shared" si="0"/>
        <v>97847</v>
      </c>
      <c r="G5" s="16">
        <f t="shared" si="0"/>
        <v>97866</v>
      </c>
      <c r="H5" s="16">
        <f t="shared" si="0"/>
        <v>97886</v>
      </c>
      <c r="I5" s="16">
        <f t="shared" si="0"/>
        <v>97903</v>
      </c>
      <c r="J5" s="16">
        <f t="shared" si="0"/>
        <v>97924</v>
      </c>
      <c r="K5" s="16">
        <f t="shared" si="0"/>
        <v>97942</v>
      </c>
      <c r="L5" s="16">
        <f t="shared" si="0"/>
        <v>97961</v>
      </c>
      <c r="M5" s="16">
        <f t="shared" si="0"/>
        <v>97983</v>
      </c>
      <c r="N5" s="16">
        <f t="shared" si="0"/>
        <v>98005</v>
      </c>
      <c r="O5" s="16">
        <f t="shared" si="0"/>
        <v>98019</v>
      </c>
      <c r="P5" s="16">
        <f t="shared" si="0"/>
        <v>98042</v>
      </c>
      <c r="Q5" s="16">
        <f t="shared" si="0"/>
        <v>98065</v>
      </c>
      <c r="R5" s="16">
        <f t="shared" si="0"/>
        <v>98089</v>
      </c>
      <c r="S5" s="16">
        <f t="shared" si="0"/>
        <v>98097</v>
      </c>
      <c r="T5" s="16">
        <f t="shared" si="0"/>
        <v>98120</v>
      </c>
      <c r="U5" s="16">
        <f t="shared" si="0"/>
        <v>98134</v>
      </c>
      <c r="V5" s="16">
        <f t="shared" si="0"/>
        <v>98161</v>
      </c>
      <c r="W5" s="16">
        <f t="shared" si="0"/>
        <v>98189</v>
      </c>
      <c r="X5" s="16">
        <f t="shared" si="0"/>
        <v>98217</v>
      </c>
      <c r="Y5" s="16">
        <f t="shared" si="0"/>
        <v>98220</v>
      </c>
      <c r="Z5" s="16">
        <f t="shared" si="0"/>
        <v>98231</v>
      </c>
      <c r="AA5" s="16">
        <f t="shared" si="0"/>
        <v>98254</v>
      </c>
      <c r="AB5" s="16">
        <f t="shared" si="0"/>
        <v>98271</v>
      </c>
      <c r="AC5" s="16">
        <f t="shared" si="0"/>
        <v>98286</v>
      </c>
      <c r="AD5" s="16">
        <f t="shared" si="0"/>
        <v>98287</v>
      </c>
      <c r="AE5" s="16">
        <f t="shared" si="0"/>
        <v>98292</v>
      </c>
      <c r="AF5" s="16">
        <f t="shared" si="0"/>
        <v>98316</v>
      </c>
      <c r="AG5" s="16">
        <f t="shared" si="0"/>
        <v>98345</v>
      </c>
      <c r="AI5" s="16">
        <f>MAX(C5:AG5)-B5</f>
        <v>520</v>
      </c>
    </row>
    <row r="6" spans="1:40" s="15" customFormat="1" x14ac:dyDescent="0.25">
      <c r="A6" s="2">
        <v>46549</v>
      </c>
      <c r="B6" s="16">
        <v>51276</v>
      </c>
      <c r="C6">
        <v>51279</v>
      </c>
      <c r="D6">
        <v>51281</v>
      </c>
      <c r="E6">
        <v>51288</v>
      </c>
      <c r="F6">
        <v>51298</v>
      </c>
      <c r="G6">
        <v>51317</v>
      </c>
      <c r="H6">
        <v>51337</v>
      </c>
      <c r="I6">
        <v>51354</v>
      </c>
      <c r="J6">
        <v>51375</v>
      </c>
      <c r="K6">
        <v>51393</v>
      </c>
      <c r="L6">
        <v>51412</v>
      </c>
      <c r="M6">
        <v>51434</v>
      </c>
      <c r="N6">
        <v>51456</v>
      </c>
      <c r="O6">
        <v>51470</v>
      </c>
      <c r="P6">
        <v>51493</v>
      </c>
      <c r="Q6">
        <v>51516</v>
      </c>
      <c r="R6">
        <v>51540</v>
      </c>
      <c r="S6">
        <v>51548</v>
      </c>
      <c r="T6">
        <v>51571</v>
      </c>
      <c r="U6">
        <v>51585</v>
      </c>
      <c r="V6">
        <v>51612</v>
      </c>
      <c r="W6">
        <v>51640</v>
      </c>
      <c r="X6">
        <v>51668</v>
      </c>
      <c r="Y6">
        <v>51671</v>
      </c>
      <c r="Z6">
        <v>51682</v>
      </c>
      <c r="AA6">
        <v>51705</v>
      </c>
      <c r="AB6">
        <v>51722</v>
      </c>
      <c r="AC6">
        <v>51737</v>
      </c>
      <c r="AD6">
        <v>51738</v>
      </c>
      <c r="AE6">
        <v>51743</v>
      </c>
      <c r="AF6">
        <v>51767</v>
      </c>
      <c r="AG6">
        <v>51796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>
        <v>4.1399999999999997</v>
      </c>
      <c r="C8">
        <f t="shared" ref="C8:D8" si="1">C4*(1+$A$9)</f>
        <v>3.1049999999999995</v>
      </c>
      <c r="D8">
        <f t="shared" si="1"/>
        <v>2.0699999999999998</v>
      </c>
      <c r="E8">
        <f t="shared" ref="E8:F8" si="2">E4*(1+$A$9)</f>
        <v>7.2449999999999992</v>
      </c>
      <c r="F8">
        <f t="shared" si="2"/>
        <v>10.35</v>
      </c>
      <c r="G8">
        <f t="shared" ref="G8:H8" si="3">G4*(1+$A$9)</f>
        <v>19.664999999999999</v>
      </c>
      <c r="H8">
        <f t="shared" si="3"/>
        <v>20.7</v>
      </c>
      <c r="I8">
        <f t="shared" ref="I8:J8" si="4">I4*(1+$A$9)</f>
        <v>17.594999999999999</v>
      </c>
      <c r="J8">
        <f t="shared" si="4"/>
        <v>21.734999999999999</v>
      </c>
      <c r="K8">
        <f t="shared" ref="K8:L8" si="5">K4*(1+$A$9)</f>
        <v>18.63</v>
      </c>
      <c r="L8">
        <f t="shared" si="5"/>
        <v>19.664999999999999</v>
      </c>
      <c r="M8">
        <f t="shared" ref="M8:N8" si="6">M4*(1+$A$9)</f>
        <v>22.77</v>
      </c>
      <c r="N8">
        <f t="shared" si="6"/>
        <v>22.77</v>
      </c>
      <c r="O8">
        <f t="shared" ref="O8:P8" si="7">O4*(1+$A$9)</f>
        <v>14.489999999999998</v>
      </c>
      <c r="P8">
        <f t="shared" si="7"/>
        <v>23.805</v>
      </c>
      <c r="Q8">
        <f t="shared" ref="Q8:R8" si="8">Q4*(1+$A$9)</f>
        <v>23.805</v>
      </c>
      <c r="R8">
        <f t="shared" si="8"/>
        <v>24.839999999999996</v>
      </c>
      <c r="S8">
        <f t="shared" ref="S8:T8" si="9">S4*(1+$A$9)</f>
        <v>8.2799999999999994</v>
      </c>
      <c r="T8">
        <f t="shared" si="9"/>
        <v>23.805</v>
      </c>
      <c r="U8">
        <f t="shared" ref="U8:V8" si="10">U4*(1+$A$9)</f>
        <v>14.489999999999998</v>
      </c>
      <c r="V8">
        <f t="shared" si="10"/>
        <v>27.944999999999997</v>
      </c>
      <c r="W8">
        <f t="shared" ref="W8:X8" si="11">W4*(1+$A$9)</f>
        <v>28.979999999999997</v>
      </c>
      <c r="X8">
        <f t="shared" si="11"/>
        <v>28.979999999999997</v>
      </c>
      <c r="Y8">
        <f t="shared" ref="Y8:Z8" si="12">Y4*(1+$A$9)</f>
        <v>3.1049999999999995</v>
      </c>
      <c r="Z8">
        <f t="shared" si="12"/>
        <v>11.385</v>
      </c>
      <c r="AA8">
        <f t="shared" ref="AA8:AB8" si="13">AA4*(1+$A$9)</f>
        <v>23.805</v>
      </c>
      <c r="AB8">
        <f t="shared" si="13"/>
        <v>17.594999999999999</v>
      </c>
      <c r="AC8">
        <f t="shared" ref="AC8:AD8" si="14">AC4*(1+$A$9)</f>
        <v>15.524999999999999</v>
      </c>
      <c r="AD8">
        <f t="shared" si="14"/>
        <v>1.0349999999999999</v>
      </c>
      <c r="AE8">
        <f t="shared" ref="AE8:AF8" si="15">AE4*(1+$A$9)</f>
        <v>5.1749999999999998</v>
      </c>
      <c r="AF8">
        <f t="shared" si="15"/>
        <v>24.839999999999996</v>
      </c>
      <c r="AG8">
        <f t="shared" ref="AG8" si="16">AG4*(1+$A$9)</f>
        <v>30.014999999999997</v>
      </c>
      <c r="AI8" s="15">
        <f>SUM(C8:AG8)</f>
        <v>538.20000000000005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AE4 F4 S4:T4 X4:Z4 M4:O4">
    <cfRule type="cellIs" dxfId="2162" priority="70" stopIfTrue="1" operator="greaterThan">
      <formula>70</formula>
    </cfRule>
    <cfRule type="cellIs" dxfId="2161" priority="71" stopIfTrue="1" operator="between">
      <formula>60</formula>
      <formula>70</formula>
    </cfRule>
    <cfRule type="cellIs" dxfId="2160" priority="72" stopIfTrue="1" operator="between">
      <formula>45</formula>
      <formula>60</formula>
    </cfRule>
  </conditionalFormatting>
  <conditionalFormatting sqref="AG4">
    <cfRule type="cellIs" dxfId="2159" priority="67" stopIfTrue="1" operator="greaterThan">
      <formula>70</formula>
    </cfRule>
    <cfRule type="cellIs" dxfId="2158" priority="68" stopIfTrue="1" operator="between">
      <formula>60</formula>
      <formula>70</formula>
    </cfRule>
    <cfRule type="cellIs" dxfId="2157" priority="69" stopIfTrue="1" operator="between">
      <formula>45</formula>
      <formula>60</formula>
    </cfRule>
  </conditionalFormatting>
  <conditionalFormatting sqref="AD4">
    <cfRule type="cellIs" dxfId="2156" priority="64" stopIfTrue="1" operator="greaterThan">
      <formula>70</formula>
    </cfRule>
    <cfRule type="cellIs" dxfId="2155" priority="65" stopIfTrue="1" operator="between">
      <formula>60</formula>
      <formula>70</formula>
    </cfRule>
    <cfRule type="cellIs" dxfId="2154" priority="66" stopIfTrue="1" operator="between">
      <formula>45</formula>
      <formula>60</formula>
    </cfRule>
  </conditionalFormatting>
  <conditionalFormatting sqref="G4">
    <cfRule type="cellIs" dxfId="2153" priority="61" stopIfTrue="1" operator="greaterThan">
      <formula>70</formula>
    </cfRule>
    <cfRule type="cellIs" dxfId="2152" priority="62" stopIfTrue="1" operator="between">
      <formula>60</formula>
      <formula>70</formula>
    </cfRule>
    <cfRule type="cellIs" dxfId="2151" priority="63" stopIfTrue="1" operator="between">
      <formula>45</formula>
      <formula>60</formula>
    </cfRule>
  </conditionalFormatting>
  <conditionalFormatting sqref="AF4">
    <cfRule type="cellIs" dxfId="2150" priority="58" stopIfTrue="1" operator="greaterThan">
      <formula>70</formula>
    </cfRule>
    <cfRule type="cellIs" dxfId="2149" priority="59" stopIfTrue="1" operator="between">
      <formula>60</formula>
      <formula>70</formula>
    </cfRule>
    <cfRule type="cellIs" dxfId="2148" priority="60" stopIfTrue="1" operator="between">
      <formula>45</formula>
      <formula>60</formula>
    </cfRule>
  </conditionalFormatting>
  <conditionalFormatting sqref="U4">
    <cfRule type="cellIs" dxfId="2147" priority="55" stopIfTrue="1" operator="greaterThan">
      <formula>70</formula>
    </cfRule>
    <cfRule type="cellIs" dxfId="2146" priority="56" stopIfTrue="1" operator="between">
      <formula>60</formula>
      <formula>70</formula>
    </cfRule>
    <cfRule type="cellIs" dxfId="2145" priority="57" stopIfTrue="1" operator="between">
      <formula>45</formula>
      <formula>60</formula>
    </cfRule>
  </conditionalFormatting>
  <conditionalFormatting sqref="W4">
    <cfRule type="cellIs" dxfId="2144" priority="52" stopIfTrue="1" operator="greaterThan">
      <formula>70</formula>
    </cfRule>
    <cfRule type="cellIs" dxfId="2143" priority="53" stopIfTrue="1" operator="between">
      <formula>60</formula>
      <formula>70</formula>
    </cfRule>
    <cfRule type="cellIs" dxfId="2142" priority="54" stopIfTrue="1" operator="between">
      <formula>45</formula>
      <formula>60</formula>
    </cfRule>
  </conditionalFormatting>
  <conditionalFormatting sqref="AA4">
    <cfRule type="cellIs" dxfId="2141" priority="49" stopIfTrue="1" operator="greaterThan">
      <formula>70</formula>
    </cfRule>
    <cfRule type="cellIs" dxfId="2140" priority="50" stopIfTrue="1" operator="between">
      <formula>60</formula>
      <formula>70</formula>
    </cfRule>
    <cfRule type="cellIs" dxfId="2139" priority="51" stopIfTrue="1" operator="between">
      <formula>45</formula>
      <formula>60</formula>
    </cfRule>
  </conditionalFormatting>
  <conditionalFormatting sqref="D4">
    <cfRule type="cellIs" dxfId="2138" priority="46" stopIfTrue="1" operator="greaterThan">
      <formula>70</formula>
    </cfRule>
    <cfRule type="cellIs" dxfId="2137" priority="47" stopIfTrue="1" operator="between">
      <formula>60</formula>
      <formula>70</formula>
    </cfRule>
    <cfRule type="cellIs" dxfId="2136" priority="48" stopIfTrue="1" operator="between">
      <formula>45</formula>
      <formula>60</formula>
    </cfRule>
  </conditionalFormatting>
  <conditionalFormatting sqref="I4">
    <cfRule type="cellIs" dxfId="2135" priority="43" stopIfTrue="1" operator="greaterThan">
      <formula>70</formula>
    </cfRule>
    <cfRule type="cellIs" dxfId="2134" priority="44" stopIfTrue="1" operator="between">
      <formula>60</formula>
      <formula>70</formula>
    </cfRule>
    <cfRule type="cellIs" dxfId="2133" priority="45" stopIfTrue="1" operator="between">
      <formula>45</formula>
      <formula>60</formula>
    </cfRule>
  </conditionalFormatting>
  <conditionalFormatting sqref="J4">
    <cfRule type="cellIs" dxfId="2132" priority="40" stopIfTrue="1" operator="greaterThan">
      <formula>70</formula>
    </cfRule>
    <cfRule type="cellIs" dxfId="2131" priority="41" stopIfTrue="1" operator="between">
      <formula>60</formula>
      <formula>70</formula>
    </cfRule>
    <cfRule type="cellIs" dxfId="2130" priority="42" stopIfTrue="1" operator="between">
      <formula>45</formula>
      <formula>60</formula>
    </cfRule>
  </conditionalFormatting>
  <conditionalFormatting sqref="L4">
    <cfRule type="cellIs" dxfId="2129" priority="37" stopIfTrue="1" operator="greaterThan">
      <formula>70</formula>
    </cfRule>
    <cfRule type="cellIs" dxfId="2128" priority="38" stopIfTrue="1" operator="between">
      <formula>60</formula>
      <formula>70</formula>
    </cfRule>
    <cfRule type="cellIs" dxfId="2127" priority="39" stopIfTrue="1" operator="between">
      <formula>45</formula>
      <formula>60</formula>
    </cfRule>
  </conditionalFormatting>
  <conditionalFormatting sqref="P4">
    <cfRule type="cellIs" dxfId="2126" priority="34" stopIfTrue="1" operator="greaterThan">
      <formula>70</formula>
    </cfRule>
    <cfRule type="cellIs" dxfId="2125" priority="35" stopIfTrue="1" operator="between">
      <formula>60</formula>
      <formula>70</formula>
    </cfRule>
    <cfRule type="cellIs" dxfId="2124" priority="36" stopIfTrue="1" operator="between">
      <formula>45</formula>
      <formula>60</formula>
    </cfRule>
  </conditionalFormatting>
  <conditionalFormatting sqref="Q4">
    <cfRule type="cellIs" dxfId="2123" priority="31" stopIfTrue="1" operator="greaterThan">
      <formula>70</formula>
    </cfRule>
    <cfRule type="cellIs" dxfId="2122" priority="32" stopIfTrue="1" operator="between">
      <formula>60</formula>
      <formula>70</formula>
    </cfRule>
    <cfRule type="cellIs" dxfId="2121" priority="33" stopIfTrue="1" operator="between">
      <formula>45</formula>
      <formula>60</formula>
    </cfRule>
  </conditionalFormatting>
  <conditionalFormatting sqref="R4">
    <cfRule type="cellIs" dxfId="2120" priority="28" stopIfTrue="1" operator="greaterThan">
      <formula>70</formula>
    </cfRule>
    <cfRule type="cellIs" dxfId="2119" priority="29" stopIfTrue="1" operator="between">
      <formula>60</formula>
      <formula>70</formula>
    </cfRule>
    <cfRule type="cellIs" dxfId="2118" priority="30" stopIfTrue="1" operator="between">
      <formula>45</formula>
      <formula>60</formula>
    </cfRule>
  </conditionalFormatting>
  <conditionalFormatting sqref="K4">
    <cfRule type="cellIs" dxfId="2117" priority="25" stopIfTrue="1" operator="greaterThan">
      <formula>70</formula>
    </cfRule>
    <cfRule type="cellIs" dxfId="2116" priority="26" stopIfTrue="1" operator="between">
      <formula>60</formula>
      <formula>70</formula>
    </cfRule>
    <cfRule type="cellIs" dxfId="2115" priority="27" stopIfTrue="1" operator="between">
      <formula>45</formula>
      <formula>60</formula>
    </cfRule>
  </conditionalFormatting>
  <conditionalFormatting sqref="C4">
    <cfRule type="cellIs" dxfId="2114" priority="22" stopIfTrue="1" operator="greaterThan">
      <formula>70</formula>
    </cfRule>
    <cfRule type="cellIs" dxfId="2113" priority="23" stopIfTrue="1" operator="between">
      <formula>60</formula>
      <formula>70</formula>
    </cfRule>
    <cfRule type="cellIs" dxfId="2112" priority="24" stopIfTrue="1" operator="between">
      <formula>45</formula>
      <formula>60</formula>
    </cfRule>
  </conditionalFormatting>
  <conditionalFormatting sqref="H4">
    <cfRule type="cellIs" dxfId="2111" priority="19" stopIfTrue="1" operator="greaterThan">
      <formula>70</formula>
    </cfRule>
    <cfRule type="cellIs" dxfId="2110" priority="20" stopIfTrue="1" operator="between">
      <formula>60</formula>
      <formula>70</formula>
    </cfRule>
    <cfRule type="cellIs" dxfId="2109" priority="21" stopIfTrue="1" operator="between">
      <formula>45</formula>
      <formula>60</formula>
    </cfRule>
  </conditionalFormatting>
  <conditionalFormatting sqref="V4">
    <cfRule type="cellIs" dxfId="2108" priority="16" stopIfTrue="1" operator="greaterThan">
      <formula>70</formula>
    </cfRule>
    <cfRule type="cellIs" dxfId="2107" priority="17" stopIfTrue="1" operator="between">
      <formula>60</formula>
      <formula>70</formula>
    </cfRule>
    <cfRule type="cellIs" dxfId="2106" priority="18" stopIfTrue="1" operator="between">
      <formula>45</formula>
      <formula>60</formula>
    </cfRule>
  </conditionalFormatting>
  <conditionalFormatting sqref="AB4">
    <cfRule type="cellIs" dxfId="2105" priority="13" stopIfTrue="1" operator="greaterThan">
      <formula>70</formula>
    </cfRule>
    <cfRule type="cellIs" dxfId="2104" priority="14" stopIfTrue="1" operator="between">
      <formula>60</formula>
      <formula>70</formula>
    </cfRule>
    <cfRule type="cellIs" dxfId="2103" priority="15" stopIfTrue="1" operator="between">
      <formula>45</formula>
      <formula>60</formula>
    </cfRule>
  </conditionalFormatting>
  <conditionalFormatting sqref="AC4">
    <cfRule type="cellIs" dxfId="2102" priority="10" stopIfTrue="1" operator="greaterThan">
      <formula>70</formula>
    </cfRule>
    <cfRule type="cellIs" dxfId="2101" priority="11" stopIfTrue="1" operator="between">
      <formula>60</formula>
      <formula>70</formula>
    </cfRule>
    <cfRule type="cellIs" dxfId="2100" priority="12" stopIfTrue="1" operator="between">
      <formula>45</formula>
      <formula>60</formula>
    </cfRule>
  </conditionalFormatting>
  <conditionalFormatting sqref="E4">
    <cfRule type="cellIs" dxfId="2099" priority="7" stopIfTrue="1" operator="greaterThan">
      <formula>70</formula>
    </cfRule>
    <cfRule type="cellIs" dxfId="2098" priority="8" stopIfTrue="1" operator="between">
      <formula>60</formula>
      <formula>70</formula>
    </cfRule>
    <cfRule type="cellIs" dxfId="2097" priority="9" stopIfTrue="1" operator="between">
      <formula>45</formula>
      <formula>60</formula>
    </cfRule>
  </conditionalFormatting>
  <conditionalFormatting sqref="B4">
    <cfRule type="cellIs" dxfId="2096" priority="1" stopIfTrue="1" operator="greaterThan">
      <formula>70</formula>
    </cfRule>
    <cfRule type="cellIs" dxfId="2095" priority="2" stopIfTrue="1" operator="between">
      <formula>60</formula>
      <formula>70</formula>
    </cfRule>
    <cfRule type="cellIs" dxfId="2094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332031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9.827</v>
      </c>
      <c r="C3" s="11">
        <v>8.3879999999999999</v>
      </c>
      <c r="D3" s="11">
        <v>1.726</v>
      </c>
      <c r="E3" s="11">
        <v>5.9870000000000001</v>
      </c>
      <c r="F3" s="11">
        <v>10.968</v>
      </c>
      <c r="G3" s="11">
        <v>10.087</v>
      </c>
      <c r="H3" s="11">
        <v>9.0709999999999997</v>
      </c>
      <c r="I3" s="11">
        <v>8.56</v>
      </c>
      <c r="J3" s="11">
        <v>8.35</v>
      </c>
      <c r="K3" s="11">
        <v>8.69</v>
      </c>
      <c r="L3" s="11">
        <v>10.632</v>
      </c>
      <c r="M3" s="11">
        <v>9.7789999999999999</v>
      </c>
      <c r="N3" s="11">
        <v>11.715</v>
      </c>
      <c r="O3" s="11">
        <v>6.7949999999999999</v>
      </c>
      <c r="P3" s="11">
        <v>12.185</v>
      </c>
      <c r="Q3" s="11">
        <v>9.2620000000000005</v>
      </c>
      <c r="R3" s="11">
        <v>7.6379999999999999</v>
      </c>
      <c r="S3" s="11">
        <v>3.0950000000000002</v>
      </c>
      <c r="T3" s="11">
        <v>10.118</v>
      </c>
      <c r="U3" s="11">
        <v>11.986000000000001</v>
      </c>
      <c r="V3" s="11">
        <v>9.5679999999999996</v>
      </c>
      <c r="W3" s="11">
        <v>9.5980000000000008</v>
      </c>
      <c r="X3" s="11">
        <v>8.9749999999999996</v>
      </c>
      <c r="Y3" s="11">
        <v>9.843</v>
      </c>
      <c r="Z3" s="11">
        <v>8.68</v>
      </c>
      <c r="AA3" s="11">
        <v>7.7009999999999996</v>
      </c>
      <c r="AB3" s="11">
        <v>12.651</v>
      </c>
      <c r="AC3" s="11">
        <v>5.3280000000000003</v>
      </c>
      <c r="AD3" s="11">
        <v>9.5640000000000001</v>
      </c>
      <c r="AE3" s="11">
        <v>9.7590000000000003</v>
      </c>
      <c r="AF3" s="11"/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29</v>
      </c>
      <c r="C4" s="22">
        <v>13</v>
      </c>
      <c r="D4" s="22">
        <v>3</v>
      </c>
      <c r="E4" s="22">
        <v>6</v>
      </c>
      <c r="F4" s="22">
        <v>13</v>
      </c>
      <c r="G4" s="22">
        <v>29</v>
      </c>
      <c r="H4" s="22">
        <v>37</v>
      </c>
      <c r="I4" s="22">
        <v>43</v>
      </c>
      <c r="J4" s="22">
        <v>35</v>
      </c>
      <c r="K4" s="22">
        <v>35</v>
      </c>
      <c r="L4" s="22">
        <v>20</v>
      </c>
      <c r="M4" s="22">
        <v>13</v>
      </c>
      <c r="N4" s="22">
        <v>33</v>
      </c>
      <c r="O4" s="22">
        <v>16</v>
      </c>
      <c r="P4" s="22">
        <v>32</v>
      </c>
      <c r="Q4" s="22">
        <v>45</v>
      </c>
      <c r="R4" s="22">
        <v>23</v>
      </c>
      <c r="S4" s="22">
        <v>9</v>
      </c>
      <c r="T4" s="22">
        <v>51</v>
      </c>
      <c r="U4" s="22">
        <v>21</v>
      </c>
      <c r="V4" s="22">
        <v>48</v>
      </c>
      <c r="W4" s="22">
        <v>42</v>
      </c>
      <c r="X4" s="22">
        <v>52</v>
      </c>
      <c r="Y4" s="22">
        <v>16</v>
      </c>
      <c r="Z4" s="22">
        <v>52</v>
      </c>
      <c r="AA4" s="22">
        <v>17</v>
      </c>
      <c r="AB4" s="22">
        <v>19</v>
      </c>
      <c r="AC4" s="22">
        <v>4</v>
      </c>
      <c r="AD4" s="22">
        <v>52</v>
      </c>
      <c r="AE4" s="22">
        <v>29</v>
      </c>
      <c r="AF4" s="22"/>
      <c r="AG4" s="22"/>
      <c r="AI4" s="15">
        <f>SUM(C4:AG4)</f>
        <v>808</v>
      </c>
      <c r="AJ4" s="6">
        <f>AVERAGE(C4:AG4)</f>
        <v>27.862068965517242</v>
      </c>
      <c r="AK4" s="17"/>
    </row>
    <row r="5" spans="1:40" x14ac:dyDescent="0.25">
      <c r="A5" s="2" t="s">
        <v>12</v>
      </c>
      <c r="B5" s="16">
        <f t="shared" ref="B5:AE5" si="0">$A6+B6</f>
        <v>98345</v>
      </c>
      <c r="C5" s="16">
        <f t="shared" si="0"/>
        <v>98358</v>
      </c>
      <c r="D5" s="16">
        <f t="shared" si="0"/>
        <v>98361</v>
      </c>
      <c r="E5" s="16">
        <f t="shared" si="0"/>
        <v>98367</v>
      </c>
      <c r="F5" s="16">
        <f t="shared" si="0"/>
        <v>98380</v>
      </c>
      <c r="G5" s="16">
        <f t="shared" si="0"/>
        <v>98409</v>
      </c>
      <c r="H5" s="16">
        <f t="shared" si="0"/>
        <v>98446</v>
      </c>
      <c r="I5" s="16">
        <f t="shared" si="0"/>
        <v>98489</v>
      </c>
      <c r="J5" s="16">
        <f t="shared" si="0"/>
        <v>98524</v>
      </c>
      <c r="K5" s="16">
        <f t="shared" si="0"/>
        <v>98559</v>
      </c>
      <c r="L5" s="16">
        <f t="shared" si="0"/>
        <v>98579</v>
      </c>
      <c r="M5" s="16">
        <f t="shared" si="0"/>
        <v>98592</v>
      </c>
      <c r="N5" s="16">
        <f t="shared" si="0"/>
        <v>98625</v>
      </c>
      <c r="O5" s="16">
        <f t="shared" si="0"/>
        <v>98641</v>
      </c>
      <c r="P5" s="16">
        <f t="shared" si="0"/>
        <v>98673</v>
      </c>
      <c r="Q5" s="16">
        <f t="shared" si="0"/>
        <v>98718</v>
      </c>
      <c r="R5" s="16">
        <f t="shared" si="0"/>
        <v>98741</v>
      </c>
      <c r="S5" s="16">
        <f t="shared" si="0"/>
        <v>98750</v>
      </c>
      <c r="T5" s="16">
        <f t="shared" si="0"/>
        <v>98801</v>
      </c>
      <c r="U5" s="16">
        <f t="shared" si="0"/>
        <v>98822</v>
      </c>
      <c r="V5" s="16">
        <f t="shared" si="0"/>
        <v>98870</v>
      </c>
      <c r="W5" s="16">
        <f t="shared" si="0"/>
        <v>98912</v>
      </c>
      <c r="X5" s="16">
        <f t="shared" si="0"/>
        <v>98964</v>
      </c>
      <c r="Y5" s="16">
        <f t="shared" si="0"/>
        <v>98980</v>
      </c>
      <c r="Z5" s="16">
        <f t="shared" si="0"/>
        <v>99032</v>
      </c>
      <c r="AA5" s="16">
        <f t="shared" si="0"/>
        <v>99049</v>
      </c>
      <c r="AB5" s="16">
        <f t="shared" si="0"/>
        <v>99068</v>
      </c>
      <c r="AC5" s="16">
        <f t="shared" si="0"/>
        <v>99072</v>
      </c>
      <c r="AD5" s="16">
        <f t="shared" si="0"/>
        <v>99124</v>
      </c>
      <c r="AE5" s="16">
        <f t="shared" si="0"/>
        <v>99153</v>
      </c>
      <c r="AF5" s="16"/>
      <c r="AG5" s="16"/>
      <c r="AI5" s="16">
        <f>MAX(C5:AG5)-B5</f>
        <v>808</v>
      </c>
    </row>
    <row r="6" spans="1:40" s="15" customFormat="1" x14ac:dyDescent="0.25">
      <c r="A6" s="2">
        <v>46549</v>
      </c>
      <c r="B6">
        <v>51796</v>
      </c>
      <c r="C6">
        <v>51809</v>
      </c>
      <c r="D6">
        <v>51812</v>
      </c>
      <c r="E6">
        <v>51818</v>
      </c>
      <c r="F6">
        <v>51831</v>
      </c>
      <c r="G6">
        <v>51860</v>
      </c>
      <c r="H6">
        <v>51897</v>
      </c>
      <c r="I6">
        <v>51940</v>
      </c>
      <c r="J6">
        <v>51975</v>
      </c>
      <c r="K6">
        <v>52010</v>
      </c>
      <c r="L6">
        <v>52030</v>
      </c>
      <c r="M6">
        <v>52043</v>
      </c>
      <c r="N6">
        <v>52076</v>
      </c>
      <c r="O6">
        <v>52092</v>
      </c>
      <c r="P6">
        <v>52124</v>
      </c>
      <c r="Q6">
        <v>52169</v>
      </c>
      <c r="R6">
        <v>52192</v>
      </c>
      <c r="S6">
        <v>52201</v>
      </c>
      <c r="T6">
        <v>52252</v>
      </c>
      <c r="U6">
        <v>52273</v>
      </c>
      <c r="V6">
        <v>52321</v>
      </c>
      <c r="W6">
        <v>52363</v>
      </c>
      <c r="X6">
        <v>52415</v>
      </c>
      <c r="Y6">
        <v>52431</v>
      </c>
      <c r="Z6">
        <v>52483</v>
      </c>
      <c r="AA6">
        <v>52500</v>
      </c>
      <c r="AB6">
        <v>52519</v>
      </c>
      <c r="AC6">
        <v>52523</v>
      </c>
      <c r="AD6">
        <v>52575</v>
      </c>
      <c r="AE6">
        <v>52604</v>
      </c>
      <c r="AF6"/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>
        <f t="shared" ref="B8" si="1">B4*(1+$A$9)</f>
        <v>30.014999999999997</v>
      </c>
      <c r="C8">
        <f t="shared" ref="C8:D8" si="2">C4*(1+$A$9)</f>
        <v>13.454999999999998</v>
      </c>
      <c r="D8">
        <f t="shared" si="2"/>
        <v>3.1049999999999995</v>
      </c>
      <c r="E8">
        <f t="shared" ref="E8:F8" si="3">E4*(1+$A$9)</f>
        <v>6.2099999999999991</v>
      </c>
      <c r="F8">
        <f t="shared" si="3"/>
        <v>13.454999999999998</v>
      </c>
      <c r="G8">
        <f t="shared" ref="G8:H8" si="4">G4*(1+$A$9)</f>
        <v>30.014999999999997</v>
      </c>
      <c r="H8">
        <f t="shared" si="4"/>
        <v>38.294999999999995</v>
      </c>
      <c r="I8">
        <f t="shared" ref="I8:J8" si="5">I4*(1+$A$9)</f>
        <v>44.504999999999995</v>
      </c>
      <c r="J8">
        <f t="shared" si="5"/>
        <v>36.224999999999994</v>
      </c>
      <c r="K8">
        <f t="shared" ref="K8:L8" si="6">K4*(1+$A$9)</f>
        <v>36.224999999999994</v>
      </c>
      <c r="L8">
        <f t="shared" si="6"/>
        <v>20.7</v>
      </c>
      <c r="M8">
        <f t="shared" ref="M8:N8" si="7">M4*(1+$A$9)</f>
        <v>13.454999999999998</v>
      </c>
      <c r="N8">
        <f t="shared" si="7"/>
        <v>34.154999999999994</v>
      </c>
      <c r="O8">
        <f t="shared" ref="O8:P8" si="8">O4*(1+$A$9)</f>
        <v>16.559999999999999</v>
      </c>
      <c r="P8">
        <f t="shared" si="8"/>
        <v>33.119999999999997</v>
      </c>
      <c r="Q8">
        <f t="shared" ref="Q8:R8" si="9">Q4*(1+$A$9)</f>
        <v>46.574999999999996</v>
      </c>
      <c r="R8">
        <f t="shared" si="9"/>
        <v>23.805</v>
      </c>
      <c r="S8">
        <f t="shared" ref="S8:T8" si="10">S4*(1+$A$9)</f>
        <v>9.3149999999999995</v>
      </c>
      <c r="T8">
        <f t="shared" si="10"/>
        <v>52.784999999999997</v>
      </c>
      <c r="U8">
        <f t="shared" ref="U8:V8" si="11">U4*(1+$A$9)</f>
        <v>21.734999999999999</v>
      </c>
      <c r="V8">
        <f t="shared" si="11"/>
        <v>49.679999999999993</v>
      </c>
      <c r="W8">
        <f t="shared" ref="W8:X8" si="12">W4*(1+$A$9)</f>
        <v>43.47</v>
      </c>
      <c r="X8">
        <f t="shared" si="12"/>
        <v>53.819999999999993</v>
      </c>
      <c r="Y8">
        <f t="shared" ref="Y8:Z8" si="13">Y4*(1+$A$9)</f>
        <v>16.559999999999999</v>
      </c>
      <c r="Z8">
        <f t="shared" si="13"/>
        <v>53.819999999999993</v>
      </c>
      <c r="AA8">
        <f t="shared" ref="AA8:AB8" si="14">AA4*(1+$A$9)</f>
        <v>17.594999999999999</v>
      </c>
      <c r="AB8">
        <f t="shared" si="14"/>
        <v>19.664999999999999</v>
      </c>
      <c r="AC8">
        <f t="shared" ref="AC8:AD8" si="15">AC4*(1+$A$9)</f>
        <v>4.1399999999999997</v>
      </c>
      <c r="AD8">
        <f t="shared" si="15"/>
        <v>53.819999999999993</v>
      </c>
      <c r="AE8">
        <f t="shared" ref="AE8" si="16">AE4*(1+$A$9)</f>
        <v>30.014999999999997</v>
      </c>
      <c r="AI8" s="15">
        <f>SUM(C8:AG8)</f>
        <v>836.27999999999986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AE4 F4 T4 X4:Z4 M4:O4">
    <cfRule type="cellIs" dxfId="2093" priority="73" stopIfTrue="1" operator="greaterThan">
      <formula>70</formula>
    </cfRule>
    <cfRule type="cellIs" dxfId="2092" priority="74" stopIfTrue="1" operator="between">
      <formula>60</formula>
      <formula>70</formula>
    </cfRule>
    <cfRule type="cellIs" dxfId="2091" priority="75" stopIfTrue="1" operator="between">
      <formula>45</formula>
      <formula>60</formula>
    </cfRule>
  </conditionalFormatting>
  <conditionalFormatting sqref="AG4">
    <cfRule type="cellIs" dxfId="2090" priority="70" stopIfTrue="1" operator="greaterThan">
      <formula>70</formula>
    </cfRule>
    <cfRule type="cellIs" dxfId="2089" priority="71" stopIfTrue="1" operator="between">
      <formula>60</formula>
      <formula>70</formula>
    </cfRule>
    <cfRule type="cellIs" dxfId="2088" priority="72" stopIfTrue="1" operator="between">
      <formula>45</formula>
      <formula>60</formula>
    </cfRule>
  </conditionalFormatting>
  <conditionalFormatting sqref="AD4">
    <cfRule type="cellIs" dxfId="2087" priority="67" stopIfTrue="1" operator="greaterThan">
      <formula>70</formula>
    </cfRule>
    <cfRule type="cellIs" dxfId="2086" priority="68" stopIfTrue="1" operator="between">
      <formula>60</formula>
      <formula>70</formula>
    </cfRule>
    <cfRule type="cellIs" dxfId="2085" priority="69" stopIfTrue="1" operator="between">
      <formula>45</formula>
      <formula>60</formula>
    </cfRule>
  </conditionalFormatting>
  <conditionalFormatting sqref="G4">
    <cfRule type="cellIs" dxfId="2084" priority="64" stopIfTrue="1" operator="greaterThan">
      <formula>70</formula>
    </cfRule>
    <cfRule type="cellIs" dxfId="2083" priority="65" stopIfTrue="1" operator="between">
      <formula>60</formula>
      <formula>70</formula>
    </cfRule>
    <cfRule type="cellIs" dxfId="2082" priority="66" stopIfTrue="1" operator="between">
      <formula>45</formula>
      <formula>60</formula>
    </cfRule>
  </conditionalFormatting>
  <conditionalFormatting sqref="AF4">
    <cfRule type="cellIs" dxfId="2081" priority="61" stopIfTrue="1" operator="greaterThan">
      <formula>70</formula>
    </cfRule>
    <cfRule type="cellIs" dxfId="2080" priority="62" stopIfTrue="1" operator="between">
      <formula>60</formula>
      <formula>70</formula>
    </cfRule>
    <cfRule type="cellIs" dxfId="2079" priority="63" stopIfTrue="1" operator="between">
      <formula>45</formula>
      <formula>60</formula>
    </cfRule>
  </conditionalFormatting>
  <conditionalFormatting sqref="U4">
    <cfRule type="cellIs" dxfId="2078" priority="58" stopIfTrue="1" operator="greaterThan">
      <formula>70</formula>
    </cfRule>
    <cfRule type="cellIs" dxfId="2077" priority="59" stopIfTrue="1" operator="between">
      <formula>60</formula>
      <formula>70</formula>
    </cfRule>
    <cfRule type="cellIs" dxfId="2076" priority="60" stopIfTrue="1" operator="between">
      <formula>45</formula>
      <formula>60</formula>
    </cfRule>
  </conditionalFormatting>
  <conditionalFormatting sqref="W4">
    <cfRule type="cellIs" dxfId="2075" priority="55" stopIfTrue="1" operator="greaterThan">
      <formula>70</formula>
    </cfRule>
    <cfRule type="cellIs" dxfId="2074" priority="56" stopIfTrue="1" operator="between">
      <formula>60</formula>
      <formula>70</formula>
    </cfRule>
    <cfRule type="cellIs" dxfId="2073" priority="57" stopIfTrue="1" operator="between">
      <formula>45</formula>
      <formula>60</formula>
    </cfRule>
  </conditionalFormatting>
  <conditionalFormatting sqref="AA4">
    <cfRule type="cellIs" dxfId="2072" priority="52" stopIfTrue="1" operator="greaterThan">
      <formula>70</formula>
    </cfRule>
    <cfRule type="cellIs" dxfId="2071" priority="53" stopIfTrue="1" operator="between">
      <formula>60</formula>
      <formula>70</formula>
    </cfRule>
    <cfRule type="cellIs" dxfId="2070" priority="54" stopIfTrue="1" operator="between">
      <formula>45</formula>
      <formula>60</formula>
    </cfRule>
  </conditionalFormatting>
  <conditionalFormatting sqref="D4">
    <cfRule type="cellIs" dxfId="2069" priority="49" stopIfTrue="1" operator="greaterThan">
      <formula>70</formula>
    </cfRule>
    <cfRule type="cellIs" dxfId="2068" priority="50" stopIfTrue="1" operator="between">
      <formula>60</formula>
      <formula>70</formula>
    </cfRule>
    <cfRule type="cellIs" dxfId="2067" priority="51" stopIfTrue="1" operator="between">
      <formula>45</formula>
      <formula>60</formula>
    </cfRule>
  </conditionalFormatting>
  <conditionalFormatting sqref="I4">
    <cfRule type="cellIs" dxfId="2066" priority="46" stopIfTrue="1" operator="greaterThan">
      <formula>70</formula>
    </cfRule>
    <cfRule type="cellIs" dxfId="2065" priority="47" stopIfTrue="1" operator="between">
      <formula>60</formula>
      <formula>70</formula>
    </cfRule>
    <cfRule type="cellIs" dxfId="2064" priority="48" stopIfTrue="1" operator="between">
      <formula>45</formula>
      <formula>60</formula>
    </cfRule>
  </conditionalFormatting>
  <conditionalFormatting sqref="J4">
    <cfRule type="cellIs" dxfId="2063" priority="43" stopIfTrue="1" operator="greaterThan">
      <formula>70</formula>
    </cfRule>
    <cfRule type="cellIs" dxfId="2062" priority="44" stopIfTrue="1" operator="between">
      <formula>60</formula>
      <formula>70</formula>
    </cfRule>
    <cfRule type="cellIs" dxfId="2061" priority="45" stopIfTrue="1" operator="between">
      <formula>45</formula>
      <formula>60</formula>
    </cfRule>
  </conditionalFormatting>
  <conditionalFormatting sqref="L4">
    <cfRule type="cellIs" dxfId="2060" priority="40" stopIfTrue="1" operator="greaterThan">
      <formula>70</formula>
    </cfRule>
    <cfRule type="cellIs" dxfId="2059" priority="41" stopIfTrue="1" operator="between">
      <formula>60</formula>
      <formula>70</formula>
    </cfRule>
    <cfRule type="cellIs" dxfId="2058" priority="42" stopIfTrue="1" operator="between">
      <formula>45</formula>
      <formula>60</formula>
    </cfRule>
  </conditionalFormatting>
  <conditionalFormatting sqref="P4">
    <cfRule type="cellIs" dxfId="2057" priority="37" stopIfTrue="1" operator="greaterThan">
      <formula>70</formula>
    </cfRule>
    <cfRule type="cellIs" dxfId="2056" priority="38" stopIfTrue="1" operator="between">
      <formula>60</formula>
      <formula>70</formula>
    </cfRule>
    <cfRule type="cellIs" dxfId="2055" priority="39" stopIfTrue="1" operator="between">
      <formula>45</formula>
      <formula>60</formula>
    </cfRule>
  </conditionalFormatting>
  <conditionalFormatting sqref="Q4">
    <cfRule type="cellIs" dxfId="2054" priority="34" stopIfTrue="1" operator="greaterThan">
      <formula>70</formula>
    </cfRule>
    <cfRule type="cellIs" dxfId="2053" priority="35" stopIfTrue="1" operator="between">
      <formula>60</formula>
      <formula>70</formula>
    </cfRule>
    <cfRule type="cellIs" dxfId="2052" priority="36" stopIfTrue="1" operator="between">
      <formula>45</formula>
      <formula>60</formula>
    </cfRule>
  </conditionalFormatting>
  <conditionalFormatting sqref="R4">
    <cfRule type="cellIs" dxfId="2051" priority="31" stopIfTrue="1" operator="greaterThan">
      <formula>70</formula>
    </cfRule>
    <cfRule type="cellIs" dxfId="2050" priority="32" stopIfTrue="1" operator="between">
      <formula>60</formula>
      <formula>70</formula>
    </cfRule>
    <cfRule type="cellIs" dxfId="2049" priority="33" stopIfTrue="1" operator="between">
      <formula>45</formula>
      <formula>60</formula>
    </cfRule>
  </conditionalFormatting>
  <conditionalFormatting sqref="K4">
    <cfRule type="cellIs" dxfId="2048" priority="28" stopIfTrue="1" operator="greaterThan">
      <formula>70</formula>
    </cfRule>
    <cfRule type="cellIs" dxfId="2047" priority="29" stopIfTrue="1" operator="between">
      <formula>60</formula>
      <formula>70</formula>
    </cfRule>
    <cfRule type="cellIs" dxfId="2046" priority="30" stopIfTrue="1" operator="between">
      <formula>45</formula>
      <formula>60</formula>
    </cfRule>
  </conditionalFormatting>
  <conditionalFormatting sqref="C4">
    <cfRule type="cellIs" dxfId="2045" priority="25" stopIfTrue="1" operator="greaterThan">
      <formula>70</formula>
    </cfRule>
    <cfRule type="cellIs" dxfId="2044" priority="26" stopIfTrue="1" operator="between">
      <formula>60</formula>
      <formula>70</formula>
    </cfRule>
    <cfRule type="cellIs" dxfId="2043" priority="27" stopIfTrue="1" operator="between">
      <formula>45</formula>
      <formula>60</formula>
    </cfRule>
  </conditionalFormatting>
  <conditionalFormatting sqref="H4">
    <cfRule type="cellIs" dxfId="2042" priority="22" stopIfTrue="1" operator="greaterThan">
      <formula>70</formula>
    </cfRule>
    <cfRule type="cellIs" dxfId="2041" priority="23" stopIfTrue="1" operator="between">
      <formula>60</formula>
      <formula>70</formula>
    </cfRule>
    <cfRule type="cellIs" dxfId="2040" priority="24" stopIfTrue="1" operator="between">
      <formula>45</formula>
      <formula>60</formula>
    </cfRule>
  </conditionalFormatting>
  <conditionalFormatting sqref="V4">
    <cfRule type="cellIs" dxfId="2039" priority="19" stopIfTrue="1" operator="greaterThan">
      <formula>70</formula>
    </cfRule>
    <cfRule type="cellIs" dxfId="2038" priority="20" stopIfTrue="1" operator="between">
      <formula>60</formula>
      <formula>70</formula>
    </cfRule>
    <cfRule type="cellIs" dxfId="2037" priority="21" stopIfTrue="1" operator="between">
      <formula>45</formula>
      <formula>60</formula>
    </cfRule>
  </conditionalFormatting>
  <conditionalFormatting sqref="AB4">
    <cfRule type="cellIs" dxfId="2036" priority="16" stopIfTrue="1" operator="greaterThan">
      <formula>70</formula>
    </cfRule>
    <cfRule type="cellIs" dxfId="2035" priority="17" stopIfTrue="1" operator="between">
      <formula>60</formula>
      <formula>70</formula>
    </cfRule>
    <cfRule type="cellIs" dxfId="2034" priority="18" stopIfTrue="1" operator="between">
      <formula>45</formula>
      <formula>60</formula>
    </cfRule>
  </conditionalFormatting>
  <conditionalFormatting sqref="AC4">
    <cfRule type="cellIs" dxfId="2033" priority="13" stopIfTrue="1" operator="greaterThan">
      <formula>70</formula>
    </cfRule>
    <cfRule type="cellIs" dxfId="2032" priority="14" stopIfTrue="1" operator="between">
      <formula>60</formula>
      <formula>70</formula>
    </cfRule>
    <cfRule type="cellIs" dxfId="2031" priority="15" stopIfTrue="1" operator="between">
      <formula>45</formula>
      <formula>60</formula>
    </cfRule>
  </conditionalFormatting>
  <conditionalFormatting sqref="E4">
    <cfRule type="cellIs" dxfId="2030" priority="10" stopIfTrue="1" operator="greaterThan">
      <formula>70</formula>
    </cfRule>
    <cfRule type="cellIs" dxfId="2029" priority="11" stopIfTrue="1" operator="between">
      <formula>60</formula>
      <formula>70</formula>
    </cfRule>
    <cfRule type="cellIs" dxfId="2028" priority="12" stopIfTrue="1" operator="between">
      <formula>45</formula>
      <formula>60</formula>
    </cfRule>
  </conditionalFormatting>
  <conditionalFormatting sqref="B4">
    <cfRule type="cellIs" dxfId="2027" priority="4" stopIfTrue="1" operator="greaterThan">
      <formula>70</formula>
    </cfRule>
    <cfRule type="cellIs" dxfId="2026" priority="5" stopIfTrue="1" operator="between">
      <formula>60</formula>
      <formula>70</formula>
    </cfRule>
    <cfRule type="cellIs" dxfId="2025" priority="6" stopIfTrue="1" operator="between">
      <formula>45</formula>
      <formula>60</formula>
    </cfRule>
  </conditionalFormatting>
  <conditionalFormatting sqref="S4">
    <cfRule type="cellIs" dxfId="2024" priority="1" stopIfTrue="1" operator="greaterThan">
      <formula>70</formula>
    </cfRule>
    <cfRule type="cellIs" dxfId="2023" priority="2" stopIfTrue="1" operator="between">
      <formula>60</formula>
      <formula>70</formula>
    </cfRule>
    <cfRule type="cellIs" dxfId="202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"/>
  <sheetViews>
    <sheetView workbookViewId="0"/>
  </sheetViews>
  <sheetFormatPr baseColWidth="10" defaultRowHeight="13.2" x14ac:dyDescent="0.25"/>
  <cols>
    <col min="1" max="1" width="23.5546875" style="2" customWidth="1"/>
    <col min="2" max="2" width="6.33203125" style="2" customWidth="1"/>
    <col min="3" max="33" width="6.10937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 t="s">
        <v>0</v>
      </c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3.113</v>
      </c>
      <c r="C3" s="11"/>
      <c r="D3" s="11">
        <v>9.2650000000000006</v>
      </c>
      <c r="E3" s="11">
        <v>10</v>
      </c>
      <c r="F3" s="11">
        <v>10</v>
      </c>
      <c r="G3" s="11">
        <v>9.9659999999999993</v>
      </c>
      <c r="H3" s="11">
        <v>9.984</v>
      </c>
      <c r="I3" s="11">
        <v>9.9649999999999999</v>
      </c>
      <c r="J3" s="11">
        <v>10</v>
      </c>
      <c r="K3" s="11">
        <v>10</v>
      </c>
      <c r="L3" s="11">
        <v>10</v>
      </c>
      <c r="M3" s="11">
        <v>10</v>
      </c>
      <c r="N3" s="11">
        <v>10</v>
      </c>
      <c r="O3" s="11">
        <v>9.8629999999999995</v>
      </c>
      <c r="P3" s="11">
        <v>9.9260000000000002</v>
      </c>
      <c r="Q3" s="11">
        <v>10</v>
      </c>
      <c r="R3" s="11">
        <v>10</v>
      </c>
      <c r="S3" s="11">
        <v>9.4469999999999992</v>
      </c>
      <c r="T3" s="11"/>
      <c r="U3" s="11"/>
      <c r="V3" s="11">
        <v>9.5229999999999997</v>
      </c>
      <c r="W3" s="11">
        <v>10</v>
      </c>
      <c r="X3" s="11">
        <v>10</v>
      </c>
      <c r="Y3" s="11">
        <v>9.6479999999999997</v>
      </c>
      <c r="Z3" s="11">
        <v>10</v>
      </c>
      <c r="AA3" s="11">
        <v>10</v>
      </c>
      <c r="AB3" s="11">
        <v>10</v>
      </c>
      <c r="AC3" s="11">
        <v>10</v>
      </c>
      <c r="AD3" s="11">
        <v>10</v>
      </c>
      <c r="AE3" s="11">
        <v>5.9489999999999998</v>
      </c>
      <c r="AF3" s="11">
        <v>10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17.899999999999999</v>
      </c>
      <c r="C4" s="22">
        <f>C5-B5</f>
        <v>15</v>
      </c>
      <c r="D4" s="22">
        <v>26.6</v>
      </c>
      <c r="E4" s="22">
        <v>67.5</v>
      </c>
      <c r="F4" s="22">
        <v>69.599999999999994</v>
      </c>
      <c r="G4" s="22">
        <v>75.599999999999994</v>
      </c>
      <c r="H4" s="22">
        <v>82.2</v>
      </c>
      <c r="I4" s="22">
        <v>81.599999999999994</v>
      </c>
      <c r="J4" s="22">
        <v>73.7</v>
      </c>
      <c r="K4" s="22">
        <v>39.6</v>
      </c>
      <c r="L4" s="22">
        <v>29.6</v>
      </c>
      <c r="M4" s="22">
        <v>52.4</v>
      </c>
      <c r="N4" s="22">
        <v>67.099999999999994</v>
      </c>
      <c r="O4" s="22">
        <v>79.900000000000006</v>
      </c>
      <c r="P4" s="22">
        <v>42.1</v>
      </c>
      <c r="Q4" s="22">
        <v>66</v>
      </c>
      <c r="R4" s="22">
        <v>73.900000000000006</v>
      </c>
      <c r="S4" s="22">
        <v>75.400000000000006</v>
      </c>
      <c r="T4" s="22">
        <f>T5-S5</f>
        <v>76</v>
      </c>
      <c r="U4" s="22">
        <f>U5-T5</f>
        <v>68</v>
      </c>
      <c r="V4" s="22">
        <v>55.1</v>
      </c>
      <c r="W4" s="22">
        <v>43</v>
      </c>
      <c r="X4" s="22">
        <v>50.9</v>
      </c>
      <c r="Y4" s="22">
        <v>23.3</v>
      </c>
      <c r="Z4" s="22">
        <v>31.9</v>
      </c>
      <c r="AA4" s="22">
        <v>45.8</v>
      </c>
      <c r="AB4" s="22">
        <v>60</v>
      </c>
      <c r="AC4" s="22">
        <v>44</v>
      </c>
      <c r="AD4" s="22">
        <v>65.3</v>
      </c>
      <c r="AE4" s="22">
        <v>19.8</v>
      </c>
      <c r="AF4" s="22">
        <v>75.599999999999994</v>
      </c>
      <c r="AG4" s="22"/>
      <c r="AI4" s="4">
        <f>SUM(C4:AG4)</f>
        <v>1676.4999999999998</v>
      </c>
      <c r="AJ4" s="6">
        <f>AVERAGE(C4:AG4)</f>
        <v>55.883333333333326</v>
      </c>
      <c r="AK4" s="17"/>
    </row>
    <row r="5" spans="1:40" x14ac:dyDescent="0.25">
      <c r="A5" s="2" t="s">
        <v>12</v>
      </c>
      <c r="B5" s="16">
        <v>5156</v>
      </c>
      <c r="C5">
        <v>5171</v>
      </c>
      <c r="D5">
        <v>5197</v>
      </c>
      <c r="E5">
        <v>5264</v>
      </c>
      <c r="F5" s="16">
        <v>5334</v>
      </c>
      <c r="G5" s="16">
        <v>5410</v>
      </c>
      <c r="H5" s="16">
        <v>5492</v>
      </c>
      <c r="I5" s="16">
        <v>5574</v>
      </c>
      <c r="J5" s="16">
        <v>5647</v>
      </c>
      <c r="K5" s="16">
        <v>5687</v>
      </c>
      <c r="L5" s="16">
        <v>5717</v>
      </c>
      <c r="M5" s="16">
        <v>5769</v>
      </c>
      <c r="N5" s="16">
        <v>5836</v>
      </c>
      <c r="O5" s="16">
        <v>5916</v>
      </c>
      <c r="P5" s="16">
        <v>5958</v>
      </c>
      <c r="Q5" s="16">
        <v>6024</v>
      </c>
      <c r="R5" s="16">
        <v>6098</v>
      </c>
      <c r="S5" s="16">
        <v>6174</v>
      </c>
      <c r="T5" s="16">
        <v>6250</v>
      </c>
      <c r="U5" s="16">
        <f>6355-37</f>
        <v>6318</v>
      </c>
      <c r="V5" s="16">
        <v>6372</v>
      </c>
      <c r="W5" s="16">
        <v>6415</v>
      </c>
      <c r="X5" s="16">
        <v>6466</v>
      </c>
      <c r="Y5" s="16">
        <v>6490</v>
      </c>
      <c r="Z5" s="16">
        <v>6522</v>
      </c>
      <c r="AA5" s="16">
        <v>6568</v>
      </c>
      <c r="AB5" s="16">
        <v>6628</v>
      </c>
      <c r="AC5" s="16">
        <v>6672</v>
      </c>
      <c r="AD5" s="16">
        <v>6737</v>
      </c>
      <c r="AE5" s="16">
        <v>6757</v>
      </c>
      <c r="AF5" s="16">
        <v>6832</v>
      </c>
      <c r="AG5" s="16"/>
      <c r="AI5">
        <f>MAX(C5:AG5)-B5</f>
        <v>1676</v>
      </c>
    </row>
    <row r="6" spans="1:40" s="4" customFormat="1" x14ac:dyDescent="0.25">
      <c r="A6" s="3"/>
      <c r="AJ6" s="6"/>
    </row>
    <row r="7" spans="1:40" x14ac:dyDescent="0.25"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J7" s="7"/>
    </row>
  </sheetData>
  <phoneticPr fontId="1" type="noConversion"/>
  <conditionalFormatting sqref="B6:AG6">
    <cfRule type="cellIs" dxfId="3308" priority="1" stopIfTrue="1" operator="greaterThan">
      <formula>17</formula>
    </cfRule>
    <cfRule type="cellIs" dxfId="3307" priority="2" stopIfTrue="1" operator="between">
      <formula>10</formula>
      <formula>15</formula>
    </cfRule>
    <cfRule type="cellIs" dxfId="3306" priority="3" stopIfTrue="1" operator="between">
      <formula>15</formula>
      <formula>17</formula>
    </cfRule>
  </conditionalFormatting>
  <conditionalFormatting sqref="B4:AG4">
    <cfRule type="cellIs" dxfId="3305" priority="4" stopIfTrue="1" operator="greaterThan">
      <formula>50</formula>
    </cfRule>
    <cfRule type="cellIs" dxfId="3304" priority="5" stopIfTrue="1" operator="between">
      <formula>25</formula>
      <formula>35</formula>
    </cfRule>
    <cfRule type="cellIs" dxfId="3303" priority="6" stopIfTrue="1" operator="between">
      <formula>35</formula>
      <formula>50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6.33203125" style="2" customWidth="1"/>
    <col min="3" max="24" width="6.33203125" customWidth="1"/>
    <col min="25" max="33" width="7" bestFit="1" customWidth="1"/>
    <col min="34" max="34" width="2.33203125" customWidth="1"/>
    <col min="35" max="35" width="8.5546875" customWidth="1"/>
    <col min="36" max="36" width="15.554687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9.7590000000000003</v>
      </c>
      <c r="C3" s="11">
        <v>9.3729999999999993</v>
      </c>
      <c r="D3" s="11">
        <v>1.508</v>
      </c>
      <c r="E3" s="11">
        <v>12.488</v>
      </c>
      <c r="F3" s="11">
        <v>11.951000000000001</v>
      </c>
      <c r="G3" s="11">
        <v>2.2429999999999999</v>
      </c>
      <c r="H3" s="11">
        <v>14.186999999999999</v>
      </c>
      <c r="I3" s="11">
        <v>12.884</v>
      </c>
      <c r="J3" s="11">
        <v>11.032</v>
      </c>
      <c r="K3" s="11">
        <v>12.315</v>
      </c>
      <c r="L3" s="11">
        <v>1.123</v>
      </c>
      <c r="M3" s="11">
        <v>13.733000000000001</v>
      </c>
      <c r="N3" s="11">
        <v>12.494</v>
      </c>
      <c r="O3" s="11">
        <v>8.0129999999999999</v>
      </c>
      <c r="P3" s="11">
        <v>12.845000000000001</v>
      </c>
      <c r="Q3" s="11">
        <v>9.8879999999999999</v>
      </c>
      <c r="R3" s="11">
        <v>9.657</v>
      </c>
      <c r="S3" s="11">
        <v>11.541</v>
      </c>
      <c r="T3" s="11">
        <v>9.44</v>
      </c>
      <c r="U3" s="11">
        <v>9.3170000000000002</v>
      </c>
      <c r="V3" s="11">
        <v>10.295</v>
      </c>
      <c r="W3" s="11">
        <v>9.2929999999999993</v>
      </c>
      <c r="X3" s="11">
        <v>3.319</v>
      </c>
      <c r="Y3" s="11">
        <v>12.311999999999999</v>
      </c>
      <c r="Z3" s="11">
        <v>10.695</v>
      </c>
      <c r="AA3" s="11">
        <v>10.699</v>
      </c>
      <c r="AB3" s="11">
        <v>10.422000000000001</v>
      </c>
      <c r="AC3" s="11">
        <v>10.388999999999999</v>
      </c>
      <c r="AD3" s="11">
        <v>9.4049999999999994</v>
      </c>
      <c r="AE3" s="11">
        <v>10.795999999999999</v>
      </c>
      <c r="AF3" s="11">
        <v>13.369</v>
      </c>
      <c r="AG3" s="11">
        <v>11.019</v>
      </c>
      <c r="AH3" s="11"/>
      <c r="AI3" s="11"/>
      <c r="AM3" s="5"/>
    </row>
    <row r="4" spans="1:40" s="4" customFormat="1" x14ac:dyDescent="0.25">
      <c r="A4" s="3" t="s">
        <v>7</v>
      </c>
      <c r="B4" s="22">
        <v>29</v>
      </c>
      <c r="C4" s="22">
        <v>53</v>
      </c>
      <c r="D4" s="22">
        <v>4</v>
      </c>
      <c r="E4" s="22">
        <v>44</v>
      </c>
      <c r="F4" s="22">
        <v>51</v>
      </c>
      <c r="G4" s="22">
        <v>7</v>
      </c>
      <c r="H4" s="22">
        <v>18</v>
      </c>
      <c r="I4" s="22">
        <v>29</v>
      </c>
      <c r="J4" s="22">
        <v>56</v>
      </c>
      <c r="K4" s="22">
        <v>27</v>
      </c>
      <c r="L4" s="22">
        <v>5</v>
      </c>
      <c r="M4" s="22">
        <v>45</v>
      </c>
      <c r="N4" s="22">
        <v>29</v>
      </c>
      <c r="O4" s="22">
        <v>16</v>
      </c>
      <c r="P4" s="22">
        <v>26</v>
      </c>
      <c r="Q4" s="22">
        <v>66</v>
      </c>
      <c r="R4" s="22">
        <v>63</v>
      </c>
      <c r="S4" s="22">
        <v>58</v>
      </c>
      <c r="T4" s="22">
        <v>62</v>
      </c>
      <c r="U4" s="22">
        <v>62</v>
      </c>
      <c r="V4" s="22">
        <v>46</v>
      </c>
      <c r="W4" s="22">
        <v>62</v>
      </c>
      <c r="X4" s="22">
        <v>12</v>
      </c>
      <c r="Y4" s="22">
        <v>58</v>
      </c>
      <c r="Z4" s="22">
        <v>74</v>
      </c>
      <c r="AA4" s="22">
        <v>63</v>
      </c>
      <c r="AB4" s="22">
        <v>67</v>
      </c>
      <c r="AC4" s="22">
        <v>62</v>
      </c>
      <c r="AD4" s="22">
        <v>62</v>
      </c>
      <c r="AE4" s="22">
        <v>18</v>
      </c>
      <c r="AF4" s="22">
        <v>35</v>
      </c>
      <c r="AG4" s="22">
        <v>77</v>
      </c>
      <c r="AI4" s="15">
        <f>SUM(C4:AG4)</f>
        <v>1357</v>
      </c>
      <c r="AJ4" s="6">
        <f>AVERAGE(C4:AG4)</f>
        <v>43.774193548387096</v>
      </c>
      <c r="AK4" s="17"/>
    </row>
    <row r="5" spans="1:40" x14ac:dyDescent="0.25">
      <c r="A5" s="2" t="s">
        <v>12</v>
      </c>
      <c r="B5" s="16">
        <f t="shared" ref="B5:AG5" si="0">$A6+B6</f>
        <v>99153</v>
      </c>
      <c r="C5" s="16">
        <f t="shared" si="0"/>
        <v>99206</v>
      </c>
      <c r="D5" s="16">
        <f t="shared" si="0"/>
        <v>99210</v>
      </c>
      <c r="E5" s="16">
        <f t="shared" si="0"/>
        <v>99254</v>
      </c>
      <c r="F5" s="16">
        <f t="shared" si="0"/>
        <v>99305</v>
      </c>
      <c r="G5" s="16">
        <f t="shared" si="0"/>
        <v>99312</v>
      </c>
      <c r="H5" s="16">
        <f t="shared" si="0"/>
        <v>99330</v>
      </c>
      <c r="I5" s="16">
        <f t="shared" si="0"/>
        <v>99359</v>
      </c>
      <c r="J5" s="16">
        <f t="shared" si="0"/>
        <v>99415</v>
      </c>
      <c r="K5" s="16">
        <f t="shared" si="0"/>
        <v>99442</v>
      </c>
      <c r="L5" s="16">
        <f t="shared" si="0"/>
        <v>99447</v>
      </c>
      <c r="M5" s="16">
        <f t="shared" si="0"/>
        <v>99492</v>
      </c>
      <c r="N5" s="16">
        <f t="shared" si="0"/>
        <v>99521</v>
      </c>
      <c r="O5" s="16">
        <f t="shared" si="0"/>
        <v>99537</v>
      </c>
      <c r="P5" s="16">
        <f t="shared" si="0"/>
        <v>99563</v>
      </c>
      <c r="Q5" s="16">
        <f t="shared" si="0"/>
        <v>99629</v>
      </c>
      <c r="R5" s="16">
        <f t="shared" si="0"/>
        <v>99692</v>
      </c>
      <c r="S5" s="16">
        <f t="shared" si="0"/>
        <v>99750</v>
      </c>
      <c r="T5" s="16">
        <f t="shared" si="0"/>
        <v>99812</v>
      </c>
      <c r="U5" s="16">
        <f t="shared" si="0"/>
        <v>99874</v>
      </c>
      <c r="V5" s="16">
        <f t="shared" si="0"/>
        <v>99920</v>
      </c>
      <c r="W5" s="16">
        <f t="shared" si="0"/>
        <v>99982</v>
      </c>
      <c r="X5" s="16">
        <f t="shared" si="0"/>
        <v>99994</v>
      </c>
      <c r="Y5" s="16">
        <f t="shared" si="0"/>
        <v>100052</v>
      </c>
      <c r="Z5" s="16">
        <f t="shared" si="0"/>
        <v>100126</v>
      </c>
      <c r="AA5" s="16">
        <f t="shared" si="0"/>
        <v>100189</v>
      </c>
      <c r="AB5" s="16">
        <f t="shared" si="0"/>
        <v>100256</v>
      </c>
      <c r="AC5" s="16">
        <f t="shared" si="0"/>
        <v>100318</v>
      </c>
      <c r="AD5" s="16">
        <f t="shared" si="0"/>
        <v>100380</v>
      </c>
      <c r="AE5" s="16">
        <f t="shared" si="0"/>
        <v>100398</v>
      </c>
      <c r="AF5" s="16">
        <f t="shared" si="0"/>
        <v>100433</v>
      </c>
      <c r="AG5" s="16">
        <f t="shared" si="0"/>
        <v>100510</v>
      </c>
      <c r="AI5" s="16">
        <f>MAX(C5:AG5)-B5</f>
        <v>1357</v>
      </c>
    </row>
    <row r="6" spans="1:40" s="15" customFormat="1" x14ac:dyDescent="0.25">
      <c r="A6" s="2">
        <v>46549</v>
      </c>
      <c r="B6">
        <v>52604</v>
      </c>
      <c r="C6">
        <v>52657</v>
      </c>
      <c r="D6">
        <v>52661</v>
      </c>
      <c r="E6">
        <v>52705</v>
      </c>
      <c r="F6">
        <v>52756</v>
      </c>
      <c r="G6">
        <v>52763</v>
      </c>
      <c r="H6">
        <v>52781</v>
      </c>
      <c r="I6">
        <v>52810</v>
      </c>
      <c r="J6">
        <v>52866</v>
      </c>
      <c r="K6">
        <v>52893</v>
      </c>
      <c r="L6">
        <v>52898</v>
      </c>
      <c r="M6">
        <v>52943</v>
      </c>
      <c r="N6">
        <v>52972</v>
      </c>
      <c r="O6">
        <v>52988</v>
      </c>
      <c r="P6">
        <v>53014</v>
      </c>
      <c r="Q6">
        <v>53080</v>
      </c>
      <c r="R6">
        <v>53143</v>
      </c>
      <c r="S6">
        <v>53201</v>
      </c>
      <c r="T6">
        <v>53263</v>
      </c>
      <c r="U6">
        <v>53325</v>
      </c>
      <c r="V6">
        <v>53371</v>
      </c>
      <c r="W6">
        <v>53433</v>
      </c>
      <c r="X6">
        <v>53445</v>
      </c>
      <c r="Y6">
        <v>53503</v>
      </c>
      <c r="Z6">
        <v>53577</v>
      </c>
      <c r="AA6">
        <v>53640</v>
      </c>
      <c r="AB6">
        <v>53707</v>
      </c>
      <c r="AC6">
        <v>53769</v>
      </c>
      <c r="AD6">
        <v>53831</v>
      </c>
      <c r="AE6">
        <v>53849</v>
      </c>
      <c r="AF6">
        <v>53884</v>
      </c>
      <c r="AG6">
        <v>53961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>
        <f t="shared" ref="B8" si="1">B4*(1+$A$9)</f>
        <v>30.014999999999997</v>
      </c>
      <c r="C8">
        <f t="shared" ref="C8:D8" si="2">C4*(1+$A$9)</f>
        <v>54.854999999999997</v>
      </c>
      <c r="D8">
        <f t="shared" si="2"/>
        <v>4.1399999999999997</v>
      </c>
      <c r="E8">
        <f t="shared" ref="E8:F8" si="3">E4*(1+$A$9)</f>
        <v>45.54</v>
      </c>
      <c r="F8">
        <f t="shared" si="3"/>
        <v>52.784999999999997</v>
      </c>
      <c r="G8">
        <f t="shared" ref="G8:H8" si="4">G4*(1+$A$9)</f>
        <v>7.2449999999999992</v>
      </c>
      <c r="H8">
        <f t="shared" si="4"/>
        <v>18.63</v>
      </c>
      <c r="I8">
        <f t="shared" ref="I8:J8" si="5">I4*(1+$A$9)</f>
        <v>30.014999999999997</v>
      </c>
      <c r="J8">
        <f t="shared" si="5"/>
        <v>57.959999999999994</v>
      </c>
      <c r="K8">
        <f t="shared" ref="K8:L8" si="6">K4*(1+$A$9)</f>
        <v>27.944999999999997</v>
      </c>
      <c r="L8">
        <f t="shared" si="6"/>
        <v>5.1749999999999998</v>
      </c>
      <c r="M8">
        <f t="shared" ref="M8:N8" si="7">M4*(1+$A$9)</f>
        <v>46.574999999999996</v>
      </c>
      <c r="N8">
        <f t="shared" si="7"/>
        <v>30.014999999999997</v>
      </c>
      <c r="O8">
        <f t="shared" ref="O8:P8" si="8">O4*(1+$A$9)</f>
        <v>16.559999999999999</v>
      </c>
      <c r="P8">
        <f t="shared" si="8"/>
        <v>26.909999999999997</v>
      </c>
      <c r="Q8">
        <f t="shared" ref="Q8:R8" si="9">Q4*(1+$A$9)</f>
        <v>68.309999999999988</v>
      </c>
      <c r="R8">
        <f t="shared" si="9"/>
        <v>65.204999999999998</v>
      </c>
      <c r="S8">
        <f t="shared" ref="S8:T8" si="10">S4*(1+$A$9)</f>
        <v>60.029999999999994</v>
      </c>
      <c r="T8">
        <f t="shared" si="10"/>
        <v>64.17</v>
      </c>
      <c r="U8">
        <f t="shared" ref="U8:V8" si="11">U4*(1+$A$9)</f>
        <v>64.17</v>
      </c>
      <c r="V8">
        <f t="shared" si="11"/>
        <v>47.61</v>
      </c>
      <c r="W8">
        <f t="shared" ref="W8:Y8" si="12">W4*(1+$A$9)</f>
        <v>64.17</v>
      </c>
      <c r="X8">
        <f t="shared" si="12"/>
        <v>12.419999999999998</v>
      </c>
      <c r="Y8">
        <f t="shared" si="12"/>
        <v>60.029999999999994</v>
      </c>
      <c r="Z8">
        <f t="shared" ref="Z8:AA8" si="13">Z4*(1+$A$9)</f>
        <v>76.589999999999989</v>
      </c>
      <c r="AA8">
        <f t="shared" si="13"/>
        <v>65.204999999999998</v>
      </c>
      <c r="AB8">
        <f t="shared" ref="AB8:AC8" si="14">AB4*(1+$A$9)</f>
        <v>69.344999999999999</v>
      </c>
      <c r="AC8">
        <f t="shared" si="14"/>
        <v>64.17</v>
      </c>
      <c r="AD8">
        <f t="shared" ref="AD8:AE8" si="15">AD4*(1+$A$9)</f>
        <v>64.17</v>
      </c>
      <c r="AE8">
        <f t="shared" si="15"/>
        <v>18.63</v>
      </c>
      <c r="AF8">
        <f t="shared" ref="AF8:AG8" si="16">AF4*(1+$A$9)</f>
        <v>36.224999999999994</v>
      </c>
      <c r="AG8">
        <f t="shared" si="16"/>
        <v>79.694999999999993</v>
      </c>
      <c r="AI8" s="15">
        <f>SUM(C8:AG8)</f>
        <v>1404.4949999999999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AE4 F4 T4 X4:Z4 M4:O4">
    <cfRule type="cellIs" dxfId="2021" priority="73" stopIfTrue="1" operator="greaterThan">
      <formula>70</formula>
    </cfRule>
    <cfRule type="cellIs" dxfId="2020" priority="74" stopIfTrue="1" operator="between">
      <formula>60</formula>
      <formula>70</formula>
    </cfRule>
    <cfRule type="cellIs" dxfId="2019" priority="75" stopIfTrue="1" operator="between">
      <formula>45</formula>
      <formula>60</formula>
    </cfRule>
  </conditionalFormatting>
  <conditionalFormatting sqref="AG4">
    <cfRule type="cellIs" dxfId="2018" priority="70" stopIfTrue="1" operator="greaterThan">
      <formula>70</formula>
    </cfRule>
    <cfRule type="cellIs" dxfId="2017" priority="71" stopIfTrue="1" operator="between">
      <formula>60</formula>
      <formula>70</formula>
    </cfRule>
    <cfRule type="cellIs" dxfId="2016" priority="72" stopIfTrue="1" operator="between">
      <formula>45</formula>
      <formula>60</formula>
    </cfRule>
  </conditionalFormatting>
  <conditionalFormatting sqref="AD4">
    <cfRule type="cellIs" dxfId="2015" priority="67" stopIfTrue="1" operator="greaterThan">
      <formula>70</formula>
    </cfRule>
    <cfRule type="cellIs" dxfId="2014" priority="68" stopIfTrue="1" operator="between">
      <formula>60</formula>
      <formula>70</formula>
    </cfRule>
    <cfRule type="cellIs" dxfId="2013" priority="69" stopIfTrue="1" operator="between">
      <formula>45</formula>
      <formula>60</formula>
    </cfRule>
  </conditionalFormatting>
  <conditionalFormatting sqref="G4">
    <cfRule type="cellIs" dxfId="2012" priority="64" stopIfTrue="1" operator="greaterThan">
      <formula>70</formula>
    </cfRule>
    <cfRule type="cellIs" dxfId="2011" priority="65" stopIfTrue="1" operator="between">
      <formula>60</formula>
      <formula>70</formula>
    </cfRule>
    <cfRule type="cellIs" dxfId="2010" priority="66" stopIfTrue="1" operator="between">
      <formula>45</formula>
      <formula>60</formula>
    </cfRule>
  </conditionalFormatting>
  <conditionalFormatting sqref="AF4">
    <cfRule type="cellIs" dxfId="2009" priority="61" stopIfTrue="1" operator="greaterThan">
      <formula>70</formula>
    </cfRule>
    <cfRule type="cellIs" dxfId="2008" priority="62" stopIfTrue="1" operator="between">
      <formula>60</formula>
      <formula>70</formula>
    </cfRule>
    <cfRule type="cellIs" dxfId="2007" priority="63" stopIfTrue="1" operator="between">
      <formula>45</formula>
      <formula>60</formula>
    </cfRule>
  </conditionalFormatting>
  <conditionalFormatting sqref="U4">
    <cfRule type="cellIs" dxfId="2006" priority="58" stopIfTrue="1" operator="greaterThan">
      <formula>70</formula>
    </cfRule>
    <cfRule type="cellIs" dxfId="2005" priority="59" stopIfTrue="1" operator="between">
      <formula>60</formula>
      <formula>70</formula>
    </cfRule>
    <cfRule type="cellIs" dxfId="2004" priority="60" stopIfTrue="1" operator="between">
      <formula>45</formula>
      <formula>60</formula>
    </cfRule>
  </conditionalFormatting>
  <conditionalFormatting sqref="W4">
    <cfRule type="cellIs" dxfId="2003" priority="55" stopIfTrue="1" operator="greaterThan">
      <formula>70</formula>
    </cfRule>
    <cfRule type="cellIs" dxfId="2002" priority="56" stopIfTrue="1" operator="between">
      <formula>60</formula>
      <formula>70</formula>
    </cfRule>
    <cfRule type="cellIs" dxfId="2001" priority="57" stopIfTrue="1" operator="between">
      <formula>45</formula>
      <formula>60</formula>
    </cfRule>
  </conditionalFormatting>
  <conditionalFormatting sqref="AA4">
    <cfRule type="cellIs" dxfId="2000" priority="52" stopIfTrue="1" operator="greaterThan">
      <formula>70</formula>
    </cfRule>
    <cfRule type="cellIs" dxfId="1999" priority="53" stopIfTrue="1" operator="between">
      <formula>60</formula>
      <formula>70</formula>
    </cfRule>
    <cfRule type="cellIs" dxfId="1998" priority="54" stopIfTrue="1" operator="between">
      <formula>45</formula>
      <formula>60</formula>
    </cfRule>
  </conditionalFormatting>
  <conditionalFormatting sqref="D4">
    <cfRule type="cellIs" dxfId="1997" priority="49" stopIfTrue="1" operator="greaterThan">
      <formula>70</formula>
    </cfRule>
    <cfRule type="cellIs" dxfId="1996" priority="50" stopIfTrue="1" operator="between">
      <formula>60</formula>
      <formula>70</formula>
    </cfRule>
    <cfRule type="cellIs" dxfId="1995" priority="51" stopIfTrue="1" operator="between">
      <formula>45</formula>
      <formula>60</formula>
    </cfRule>
  </conditionalFormatting>
  <conditionalFormatting sqref="I4">
    <cfRule type="cellIs" dxfId="1994" priority="46" stopIfTrue="1" operator="greaterThan">
      <formula>70</formula>
    </cfRule>
    <cfRule type="cellIs" dxfId="1993" priority="47" stopIfTrue="1" operator="between">
      <formula>60</formula>
      <formula>70</formula>
    </cfRule>
    <cfRule type="cellIs" dxfId="1992" priority="48" stopIfTrue="1" operator="between">
      <formula>45</formula>
      <formula>60</formula>
    </cfRule>
  </conditionalFormatting>
  <conditionalFormatting sqref="J4">
    <cfRule type="cellIs" dxfId="1991" priority="43" stopIfTrue="1" operator="greaterThan">
      <formula>70</formula>
    </cfRule>
    <cfRule type="cellIs" dxfId="1990" priority="44" stopIfTrue="1" operator="between">
      <formula>60</formula>
      <formula>70</formula>
    </cfRule>
    <cfRule type="cellIs" dxfId="1989" priority="45" stopIfTrue="1" operator="between">
      <formula>45</formula>
      <formula>60</formula>
    </cfRule>
  </conditionalFormatting>
  <conditionalFormatting sqref="L4">
    <cfRule type="cellIs" dxfId="1988" priority="40" stopIfTrue="1" operator="greaterThan">
      <formula>70</formula>
    </cfRule>
    <cfRule type="cellIs" dxfId="1987" priority="41" stopIfTrue="1" operator="between">
      <formula>60</formula>
      <formula>70</formula>
    </cfRule>
    <cfRule type="cellIs" dxfId="1986" priority="42" stopIfTrue="1" operator="between">
      <formula>45</formula>
      <formula>60</formula>
    </cfRule>
  </conditionalFormatting>
  <conditionalFormatting sqref="P4">
    <cfRule type="cellIs" dxfId="1985" priority="37" stopIfTrue="1" operator="greaterThan">
      <formula>70</formula>
    </cfRule>
    <cfRule type="cellIs" dxfId="1984" priority="38" stopIfTrue="1" operator="between">
      <formula>60</formula>
      <formula>70</formula>
    </cfRule>
    <cfRule type="cellIs" dxfId="1983" priority="39" stopIfTrue="1" operator="between">
      <formula>45</formula>
      <formula>60</formula>
    </cfRule>
  </conditionalFormatting>
  <conditionalFormatting sqref="Q4">
    <cfRule type="cellIs" dxfId="1982" priority="34" stopIfTrue="1" operator="greaterThan">
      <formula>70</formula>
    </cfRule>
    <cfRule type="cellIs" dxfId="1981" priority="35" stopIfTrue="1" operator="between">
      <formula>60</formula>
      <formula>70</formula>
    </cfRule>
    <cfRule type="cellIs" dxfId="1980" priority="36" stopIfTrue="1" operator="between">
      <formula>45</formula>
      <formula>60</formula>
    </cfRule>
  </conditionalFormatting>
  <conditionalFormatting sqref="R4">
    <cfRule type="cellIs" dxfId="1979" priority="31" stopIfTrue="1" operator="greaterThan">
      <formula>70</formula>
    </cfRule>
    <cfRule type="cellIs" dxfId="1978" priority="32" stopIfTrue="1" operator="between">
      <formula>60</formula>
      <formula>70</formula>
    </cfRule>
    <cfRule type="cellIs" dxfId="1977" priority="33" stopIfTrue="1" operator="between">
      <formula>45</formula>
      <formula>60</formula>
    </cfRule>
  </conditionalFormatting>
  <conditionalFormatting sqref="K4">
    <cfRule type="cellIs" dxfId="1976" priority="28" stopIfTrue="1" operator="greaterThan">
      <formula>70</formula>
    </cfRule>
    <cfRule type="cellIs" dxfId="1975" priority="29" stopIfTrue="1" operator="between">
      <formula>60</formula>
      <formula>70</formula>
    </cfRule>
    <cfRule type="cellIs" dxfId="1974" priority="30" stopIfTrue="1" operator="between">
      <formula>45</formula>
      <formula>60</formula>
    </cfRule>
  </conditionalFormatting>
  <conditionalFormatting sqref="C4">
    <cfRule type="cellIs" dxfId="1973" priority="25" stopIfTrue="1" operator="greaterThan">
      <formula>70</formula>
    </cfRule>
    <cfRule type="cellIs" dxfId="1972" priority="26" stopIfTrue="1" operator="between">
      <formula>60</formula>
      <formula>70</formula>
    </cfRule>
    <cfRule type="cellIs" dxfId="1971" priority="27" stopIfTrue="1" operator="between">
      <formula>45</formula>
      <formula>60</formula>
    </cfRule>
  </conditionalFormatting>
  <conditionalFormatting sqref="H4">
    <cfRule type="cellIs" dxfId="1970" priority="22" stopIfTrue="1" operator="greaterThan">
      <formula>70</formula>
    </cfRule>
    <cfRule type="cellIs" dxfId="1969" priority="23" stopIfTrue="1" operator="between">
      <formula>60</formula>
      <formula>70</formula>
    </cfRule>
    <cfRule type="cellIs" dxfId="1968" priority="24" stopIfTrue="1" operator="between">
      <formula>45</formula>
      <formula>60</formula>
    </cfRule>
  </conditionalFormatting>
  <conditionalFormatting sqref="V4">
    <cfRule type="cellIs" dxfId="1967" priority="19" stopIfTrue="1" operator="greaterThan">
      <formula>70</formula>
    </cfRule>
    <cfRule type="cellIs" dxfId="1966" priority="20" stopIfTrue="1" operator="between">
      <formula>60</formula>
      <formula>70</formula>
    </cfRule>
    <cfRule type="cellIs" dxfId="1965" priority="21" stopIfTrue="1" operator="between">
      <formula>45</formula>
      <formula>60</formula>
    </cfRule>
  </conditionalFormatting>
  <conditionalFormatting sqref="AB4">
    <cfRule type="cellIs" dxfId="1964" priority="16" stopIfTrue="1" operator="greaterThan">
      <formula>70</formula>
    </cfRule>
    <cfRule type="cellIs" dxfId="1963" priority="17" stopIfTrue="1" operator="between">
      <formula>60</formula>
      <formula>70</formula>
    </cfRule>
    <cfRule type="cellIs" dxfId="1962" priority="18" stopIfTrue="1" operator="between">
      <formula>45</formula>
      <formula>60</formula>
    </cfRule>
  </conditionalFormatting>
  <conditionalFormatting sqref="AC4">
    <cfRule type="cellIs" dxfId="1961" priority="13" stopIfTrue="1" operator="greaterThan">
      <formula>70</formula>
    </cfRule>
    <cfRule type="cellIs" dxfId="1960" priority="14" stopIfTrue="1" operator="between">
      <formula>60</formula>
      <formula>70</formula>
    </cfRule>
    <cfRule type="cellIs" dxfId="1959" priority="15" stopIfTrue="1" operator="between">
      <formula>45</formula>
      <formula>60</formula>
    </cfRule>
  </conditionalFormatting>
  <conditionalFormatting sqref="E4">
    <cfRule type="cellIs" dxfId="1958" priority="10" stopIfTrue="1" operator="greaterThan">
      <formula>70</formula>
    </cfRule>
    <cfRule type="cellIs" dxfId="1957" priority="11" stopIfTrue="1" operator="between">
      <formula>60</formula>
      <formula>70</formula>
    </cfRule>
    <cfRule type="cellIs" dxfId="1956" priority="12" stopIfTrue="1" operator="between">
      <formula>45</formula>
      <formula>60</formula>
    </cfRule>
  </conditionalFormatting>
  <conditionalFormatting sqref="S4">
    <cfRule type="cellIs" dxfId="1955" priority="4" stopIfTrue="1" operator="greaterThan">
      <formula>70</formula>
    </cfRule>
    <cfRule type="cellIs" dxfId="1954" priority="5" stopIfTrue="1" operator="between">
      <formula>60</formula>
      <formula>70</formula>
    </cfRule>
    <cfRule type="cellIs" dxfId="1953" priority="6" stopIfTrue="1" operator="between">
      <formula>45</formula>
      <formula>60</formula>
    </cfRule>
  </conditionalFormatting>
  <conditionalFormatting sqref="B4">
    <cfRule type="cellIs" dxfId="1952" priority="1" stopIfTrue="1" operator="greaterThan">
      <formula>70</formula>
    </cfRule>
    <cfRule type="cellIs" dxfId="1951" priority="2" stopIfTrue="1" operator="between">
      <formula>60</formula>
      <formula>70</formula>
    </cfRule>
    <cfRule type="cellIs" dxfId="195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11.019</v>
      </c>
      <c r="C3" s="11">
        <v>10.444000000000001</v>
      </c>
      <c r="D3" s="11">
        <v>10.124000000000001</v>
      </c>
      <c r="E3" s="11">
        <v>10.259</v>
      </c>
      <c r="F3" s="11">
        <v>10.077999999999999</v>
      </c>
      <c r="G3" s="11">
        <v>10.119</v>
      </c>
      <c r="H3" s="11">
        <v>10.041</v>
      </c>
      <c r="I3" s="11">
        <v>9.7780000000000005</v>
      </c>
      <c r="J3" s="11">
        <v>9.73</v>
      </c>
      <c r="K3" s="11">
        <v>11.680999999999999</v>
      </c>
      <c r="L3" s="11">
        <v>9.8740000000000006</v>
      </c>
      <c r="M3" s="11">
        <v>9.9090000000000007</v>
      </c>
      <c r="N3" s="11">
        <v>10.744999999999999</v>
      </c>
      <c r="O3" s="11">
        <v>9.9779999999999998</v>
      </c>
      <c r="P3" s="11">
        <v>10.885</v>
      </c>
      <c r="Q3" s="11">
        <v>10.157999999999999</v>
      </c>
      <c r="R3" s="11">
        <v>11.048999999999999</v>
      </c>
      <c r="S3" s="11">
        <v>10.38</v>
      </c>
      <c r="T3" s="11">
        <v>9.82</v>
      </c>
      <c r="U3" s="11">
        <v>8.0690000000000008</v>
      </c>
      <c r="V3" s="11">
        <v>9.3149999999999995</v>
      </c>
      <c r="W3" s="11">
        <v>9.2430000000000003</v>
      </c>
      <c r="X3" s="11">
        <v>11.073</v>
      </c>
      <c r="Y3" s="11">
        <v>9.8780000000000001</v>
      </c>
      <c r="Z3" s="11">
        <v>11.055</v>
      </c>
      <c r="AA3" s="11">
        <v>12.977</v>
      </c>
      <c r="AB3" s="11">
        <v>12.234</v>
      </c>
      <c r="AC3" s="11">
        <v>10.124000000000001</v>
      </c>
      <c r="AD3" s="11">
        <v>13.35</v>
      </c>
      <c r="AE3" s="11">
        <v>14.337</v>
      </c>
      <c r="AF3" s="11">
        <v>2.2490000000000001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77</v>
      </c>
      <c r="C4" s="22">
        <v>75</v>
      </c>
      <c r="D4" s="22">
        <v>71</v>
      </c>
      <c r="E4" s="22">
        <v>72</v>
      </c>
      <c r="F4" s="22">
        <v>72</v>
      </c>
      <c r="G4" s="22">
        <v>72</v>
      </c>
      <c r="H4" s="22">
        <v>73</v>
      </c>
      <c r="I4" s="22">
        <v>71</v>
      </c>
      <c r="J4" s="22">
        <v>69</v>
      </c>
      <c r="K4" s="22">
        <v>62</v>
      </c>
      <c r="L4" s="22">
        <v>71</v>
      </c>
      <c r="M4" s="22">
        <v>72</v>
      </c>
      <c r="N4" s="22">
        <v>60</v>
      </c>
      <c r="O4" s="22">
        <v>66</v>
      </c>
      <c r="P4" s="22">
        <v>73</v>
      </c>
      <c r="Q4" s="22">
        <v>74</v>
      </c>
      <c r="R4" s="22">
        <v>70</v>
      </c>
      <c r="S4" s="22">
        <v>65</v>
      </c>
      <c r="T4" s="22">
        <v>68</v>
      </c>
      <c r="U4" s="22">
        <v>41</v>
      </c>
      <c r="V4" s="22">
        <v>68</v>
      </c>
      <c r="W4" s="22">
        <v>40</v>
      </c>
      <c r="X4" s="22">
        <v>71</v>
      </c>
      <c r="Y4" s="22">
        <v>73</v>
      </c>
      <c r="Z4" s="22">
        <v>70</v>
      </c>
      <c r="AA4" s="22">
        <v>48</v>
      </c>
      <c r="AB4" s="22">
        <v>34</v>
      </c>
      <c r="AC4" s="22">
        <v>72</v>
      </c>
      <c r="AD4" s="22">
        <v>16</v>
      </c>
      <c r="AE4" s="22">
        <v>63</v>
      </c>
      <c r="AF4" s="22">
        <v>11</v>
      </c>
      <c r="AG4" s="22"/>
      <c r="AI4" s="15">
        <f>SUM(C4:AG4)</f>
        <v>1863</v>
      </c>
      <c r="AJ4" s="6">
        <f>AVERAGE(C4:AG4)</f>
        <v>62.1</v>
      </c>
      <c r="AK4" s="17"/>
    </row>
    <row r="5" spans="1:40" x14ac:dyDescent="0.25">
      <c r="A5" s="2" t="s">
        <v>12</v>
      </c>
      <c r="B5" s="16">
        <f t="shared" ref="B5:AF5" si="0">$A6+B6</f>
        <v>100510</v>
      </c>
      <c r="C5" s="16">
        <f t="shared" si="0"/>
        <v>100585</v>
      </c>
      <c r="D5" s="16">
        <f t="shared" si="0"/>
        <v>100656</v>
      </c>
      <c r="E5" s="16">
        <f t="shared" si="0"/>
        <v>100728</v>
      </c>
      <c r="F5" s="16">
        <f t="shared" si="0"/>
        <v>100800</v>
      </c>
      <c r="G5" s="16">
        <f t="shared" si="0"/>
        <v>100872</v>
      </c>
      <c r="H5" s="16">
        <f t="shared" si="0"/>
        <v>100945</v>
      </c>
      <c r="I5" s="16">
        <f t="shared" si="0"/>
        <v>101016</v>
      </c>
      <c r="J5" s="16">
        <f t="shared" si="0"/>
        <v>101085</v>
      </c>
      <c r="K5" s="16">
        <f t="shared" si="0"/>
        <v>101147</v>
      </c>
      <c r="L5" s="16">
        <f t="shared" si="0"/>
        <v>101218</v>
      </c>
      <c r="M5" s="16">
        <f t="shared" si="0"/>
        <v>101290</v>
      </c>
      <c r="N5" s="16">
        <f t="shared" si="0"/>
        <v>101350</v>
      </c>
      <c r="O5" s="16">
        <f t="shared" si="0"/>
        <v>101416</v>
      </c>
      <c r="P5" s="16">
        <f t="shared" si="0"/>
        <v>101489</v>
      </c>
      <c r="Q5" s="16">
        <f t="shared" si="0"/>
        <v>101563</v>
      </c>
      <c r="R5" s="16">
        <f t="shared" si="0"/>
        <v>101633</v>
      </c>
      <c r="S5" s="16">
        <f t="shared" si="0"/>
        <v>101698</v>
      </c>
      <c r="T5" s="16">
        <f t="shared" si="0"/>
        <v>101766</v>
      </c>
      <c r="U5" s="16">
        <f t="shared" si="0"/>
        <v>101807</v>
      </c>
      <c r="V5" s="16">
        <f t="shared" si="0"/>
        <v>101875</v>
      </c>
      <c r="W5" s="16">
        <f t="shared" si="0"/>
        <v>101915</v>
      </c>
      <c r="X5" s="16">
        <f t="shared" si="0"/>
        <v>101986</v>
      </c>
      <c r="Y5" s="16">
        <f t="shared" si="0"/>
        <v>102059</v>
      </c>
      <c r="Z5" s="16">
        <f t="shared" si="0"/>
        <v>102129</v>
      </c>
      <c r="AA5" s="16">
        <f t="shared" si="0"/>
        <v>102177</v>
      </c>
      <c r="AB5" s="16">
        <f t="shared" si="0"/>
        <v>102211</v>
      </c>
      <c r="AC5" s="16">
        <f t="shared" si="0"/>
        <v>102283</v>
      </c>
      <c r="AD5" s="16">
        <f t="shared" si="0"/>
        <v>102299</v>
      </c>
      <c r="AE5" s="16">
        <f t="shared" si="0"/>
        <v>102362</v>
      </c>
      <c r="AF5" s="16">
        <f t="shared" si="0"/>
        <v>102373</v>
      </c>
      <c r="AG5" s="16"/>
      <c r="AI5" s="16">
        <f>MAX(C5:AG5)-B5</f>
        <v>1863</v>
      </c>
    </row>
    <row r="6" spans="1:40" s="15" customFormat="1" x14ac:dyDescent="0.25">
      <c r="A6" s="2">
        <v>46549</v>
      </c>
      <c r="B6">
        <v>53961</v>
      </c>
      <c r="C6">
        <v>54036</v>
      </c>
      <c r="D6">
        <v>54107</v>
      </c>
      <c r="E6">
        <v>54179</v>
      </c>
      <c r="F6">
        <v>54251</v>
      </c>
      <c r="G6">
        <v>54323</v>
      </c>
      <c r="H6">
        <v>54396</v>
      </c>
      <c r="I6">
        <v>54467</v>
      </c>
      <c r="J6">
        <v>54536</v>
      </c>
      <c r="K6">
        <v>54598</v>
      </c>
      <c r="L6">
        <v>54669</v>
      </c>
      <c r="M6">
        <v>54741</v>
      </c>
      <c r="N6">
        <v>54801</v>
      </c>
      <c r="O6">
        <v>54867</v>
      </c>
      <c r="P6">
        <v>54940</v>
      </c>
      <c r="Q6">
        <v>55014</v>
      </c>
      <c r="R6">
        <v>55084</v>
      </c>
      <c r="S6">
        <v>55149</v>
      </c>
      <c r="T6">
        <v>55217</v>
      </c>
      <c r="U6">
        <v>55258</v>
      </c>
      <c r="V6">
        <v>55326</v>
      </c>
      <c r="W6">
        <v>55366</v>
      </c>
      <c r="X6">
        <v>55437</v>
      </c>
      <c r="Y6">
        <v>55510</v>
      </c>
      <c r="Z6">
        <v>55580</v>
      </c>
      <c r="AA6">
        <v>55628</v>
      </c>
      <c r="AB6">
        <v>55662</v>
      </c>
      <c r="AC6">
        <v>55734</v>
      </c>
      <c r="AD6">
        <v>55750</v>
      </c>
      <c r="AE6">
        <v>55813</v>
      </c>
      <c r="AF6">
        <v>55824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>
        <f t="shared" ref="B8" si="1">B4*(1+$A$9)</f>
        <v>79.694999999999993</v>
      </c>
      <c r="C8">
        <f t="shared" ref="C8:D8" si="2">C4*(1+$A$9)</f>
        <v>77.625</v>
      </c>
      <c r="D8">
        <f t="shared" si="2"/>
        <v>73.484999999999999</v>
      </c>
      <c r="E8">
        <f t="shared" ref="E8:F8" si="3">E4*(1+$A$9)</f>
        <v>74.52</v>
      </c>
      <c r="F8">
        <f t="shared" si="3"/>
        <v>74.52</v>
      </c>
      <c r="G8">
        <f t="shared" ref="G8:H8" si="4">G4*(1+$A$9)</f>
        <v>74.52</v>
      </c>
      <c r="H8">
        <f t="shared" si="4"/>
        <v>75.554999999999993</v>
      </c>
      <c r="I8">
        <f t="shared" ref="I8:J8" si="5">I4*(1+$A$9)</f>
        <v>73.484999999999999</v>
      </c>
      <c r="J8">
        <f t="shared" si="5"/>
        <v>71.414999999999992</v>
      </c>
      <c r="K8">
        <f t="shared" ref="K8:L8" si="6">K4*(1+$A$9)</f>
        <v>64.17</v>
      </c>
      <c r="L8">
        <f t="shared" si="6"/>
        <v>73.484999999999999</v>
      </c>
      <c r="M8">
        <f t="shared" ref="M8:N8" si="7">M4*(1+$A$9)</f>
        <v>74.52</v>
      </c>
      <c r="N8">
        <f t="shared" si="7"/>
        <v>62.099999999999994</v>
      </c>
      <c r="O8">
        <f t="shared" ref="O8:P8" si="8">O4*(1+$A$9)</f>
        <v>68.309999999999988</v>
      </c>
      <c r="P8">
        <f t="shared" si="8"/>
        <v>75.554999999999993</v>
      </c>
      <c r="Q8">
        <f t="shared" ref="Q8:R8" si="9">Q4*(1+$A$9)</f>
        <v>76.589999999999989</v>
      </c>
      <c r="R8">
        <f t="shared" si="9"/>
        <v>72.449999999999989</v>
      </c>
      <c r="S8">
        <f t="shared" ref="S8:T8" si="10">S4*(1+$A$9)</f>
        <v>67.274999999999991</v>
      </c>
      <c r="T8">
        <f t="shared" si="10"/>
        <v>70.38</v>
      </c>
      <c r="U8">
        <f t="shared" ref="U8:V8" si="11">U4*(1+$A$9)</f>
        <v>42.434999999999995</v>
      </c>
      <c r="V8">
        <f t="shared" si="11"/>
        <v>70.38</v>
      </c>
      <c r="W8">
        <f t="shared" ref="W8:X8" si="12">W4*(1+$A$9)</f>
        <v>41.4</v>
      </c>
      <c r="X8">
        <f t="shared" si="12"/>
        <v>73.484999999999999</v>
      </c>
      <c r="Y8">
        <f t="shared" ref="Y8:Z8" si="13">Y4*(1+$A$9)</f>
        <v>75.554999999999993</v>
      </c>
      <c r="Z8">
        <f t="shared" si="13"/>
        <v>72.449999999999989</v>
      </c>
      <c r="AA8">
        <f t="shared" ref="AA8:AB8" si="14">AA4*(1+$A$9)</f>
        <v>49.679999999999993</v>
      </c>
      <c r="AB8">
        <f t="shared" si="14"/>
        <v>35.19</v>
      </c>
      <c r="AC8">
        <f t="shared" ref="AC8:AD8" si="15">AC4*(1+$A$9)</f>
        <v>74.52</v>
      </c>
      <c r="AD8">
        <f t="shared" si="15"/>
        <v>16.559999999999999</v>
      </c>
      <c r="AE8">
        <f t="shared" ref="AE8:AF8" si="16">AE4*(1+$A$9)</f>
        <v>65.204999999999998</v>
      </c>
      <c r="AF8">
        <f t="shared" si="16"/>
        <v>11.385</v>
      </c>
      <c r="AI8" s="15">
        <f>SUM(C8:AG8)</f>
        <v>1928.2050000000002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AE4 F4 T4 X4:Z4 M4:O4">
    <cfRule type="cellIs" dxfId="1949" priority="82" stopIfTrue="1" operator="greaterThan">
      <formula>70</formula>
    </cfRule>
    <cfRule type="cellIs" dxfId="1948" priority="83" stopIfTrue="1" operator="between">
      <formula>60</formula>
      <formula>70</formula>
    </cfRule>
    <cfRule type="cellIs" dxfId="1947" priority="84" stopIfTrue="1" operator="between">
      <formula>45</formula>
      <formula>60</formula>
    </cfRule>
  </conditionalFormatting>
  <conditionalFormatting sqref="AG4">
    <cfRule type="cellIs" dxfId="1946" priority="79" stopIfTrue="1" operator="greaterThan">
      <formula>70</formula>
    </cfRule>
    <cfRule type="cellIs" dxfId="1945" priority="80" stopIfTrue="1" operator="between">
      <formula>60</formula>
      <formula>70</formula>
    </cfRule>
    <cfRule type="cellIs" dxfId="1944" priority="81" stopIfTrue="1" operator="between">
      <formula>45</formula>
      <formula>60</formula>
    </cfRule>
  </conditionalFormatting>
  <conditionalFormatting sqref="AD4">
    <cfRule type="cellIs" dxfId="1943" priority="76" stopIfTrue="1" operator="greaterThan">
      <formula>70</formula>
    </cfRule>
    <cfRule type="cellIs" dxfId="1942" priority="77" stopIfTrue="1" operator="between">
      <formula>60</formula>
      <formula>70</formula>
    </cfRule>
    <cfRule type="cellIs" dxfId="1941" priority="78" stopIfTrue="1" operator="between">
      <formula>45</formula>
      <formula>60</formula>
    </cfRule>
  </conditionalFormatting>
  <conditionalFormatting sqref="G4">
    <cfRule type="cellIs" dxfId="1940" priority="73" stopIfTrue="1" operator="greaterThan">
      <formula>70</formula>
    </cfRule>
    <cfRule type="cellIs" dxfId="1939" priority="74" stopIfTrue="1" operator="between">
      <formula>60</formula>
      <formula>70</formula>
    </cfRule>
    <cfRule type="cellIs" dxfId="1938" priority="75" stopIfTrue="1" operator="between">
      <formula>45</formula>
      <formula>60</formula>
    </cfRule>
  </conditionalFormatting>
  <conditionalFormatting sqref="AF4">
    <cfRule type="cellIs" dxfId="1937" priority="70" stopIfTrue="1" operator="greaterThan">
      <formula>70</formula>
    </cfRule>
    <cfRule type="cellIs" dxfId="1936" priority="71" stopIfTrue="1" operator="between">
      <formula>60</formula>
      <formula>70</formula>
    </cfRule>
    <cfRule type="cellIs" dxfId="1935" priority="72" stopIfTrue="1" operator="between">
      <formula>45</formula>
      <formula>60</formula>
    </cfRule>
  </conditionalFormatting>
  <conditionalFormatting sqref="U4">
    <cfRule type="cellIs" dxfId="1934" priority="67" stopIfTrue="1" operator="greaterThan">
      <formula>70</formula>
    </cfRule>
    <cfRule type="cellIs" dxfId="1933" priority="68" stopIfTrue="1" operator="between">
      <formula>60</formula>
      <formula>70</formula>
    </cfRule>
    <cfRule type="cellIs" dxfId="1932" priority="69" stopIfTrue="1" operator="between">
      <formula>45</formula>
      <formula>60</formula>
    </cfRule>
  </conditionalFormatting>
  <conditionalFormatting sqref="AA4">
    <cfRule type="cellIs" dxfId="1931" priority="61" stopIfTrue="1" operator="greaterThan">
      <formula>70</formula>
    </cfRule>
    <cfRule type="cellIs" dxfId="1930" priority="62" stopIfTrue="1" operator="between">
      <formula>60</formula>
      <formula>70</formula>
    </cfRule>
    <cfRule type="cellIs" dxfId="1929" priority="63" stopIfTrue="1" operator="between">
      <formula>45</formula>
      <formula>60</formula>
    </cfRule>
  </conditionalFormatting>
  <conditionalFormatting sqref="J4">
    <cfRule type="cellIs" dxfId="1928" priority="52" stopIfTrue="1" operator="greaterThan">
      <formula>70</formula>
    </cfRule>
    <cfRule type="cellIs" dxfId="1927" priority="53" stopIfTrue="1" operator="between">
      <formula>60</formula>
      <formula>70</formula>
    </cfRule>
    <cfRule type="cellIs" dxfId="1926" priority="54" stopIfTrue="1" operator="between">
      <formula>45</formula>
      <formula>60</formula>
    </cfRule>
  </conditionalFormatting>
  <conditionalFormatting sqref="L4">
    <cfRule type="cellIs" dxfId="1925" priority="49" stopIfTrue="1" operator="greaterThan">
      <formula>70</formula>
    </cfRule>
    <cfRule type="cellIs" dxfId="1924" priority="50" stopIfTrue="1" operator="between">
      <formula>60</formula>
      <formula>70</formula>
    </cfRule>
    <cfRule type="cellIs" dxfId="1923" priority="51" stopIfTrue="1" operator="between">
      <formula>45</formula>
      <formula>60</formula>
    </cfRule>
  </conditionalFormatting>
  <conditionalFormatting sqref="P4">
    <cfRule type="cellIs" dxfId="1922" priority="46" stopIfTrue="1" operator="greaterThan">
      <formula>70</formula>
    </cfRule>
    <cfRule type="cellIs" dxfId="1921" priority="47" stopIfTrue="1" operator="between">
      <formula>60</formula>
      <formula>70</formula>
    </cfRule>
    <cfRule type="cellIs" dxfId="1920" priority="48" stopIfTrue="1" operator="between">
      <formula>45</formula>
      <formula>60</formula>
    </cfRule>
  </conditionalFormatting>
  <conditionalFormatting sqref="Q4">
    <cfRule type="cellIs" dxfId="1919" priority="43" stopIfTrue="1" operator="greaterThan">
      <formula>70</formula>
    </cfRule>
    <cfRule type="cellIs" dxfId="1918" priority="44" stopIfTrue="1" operator="between">
      <formula>60</formula>
      <formula>70</formula>
    </cfRule>
    <cfRule type="cellIs" dxfId="1917" priority="45" stopIfTrue="1" operator="between">
      <formula>45</formula>
      <formula>60</formula>
    </cfRule>
  </conditionalFormatting>
  <conditionalFormatting sqref="R4">
    <cfRule type="cellIs" dxfId="1916" priority="40" stopIfTrue="1" operator="greaterThan">
      <formula>70</formula>
    </cfRule>
    <cfRule type="cellIs" dxfId="1915" priority="41" stopIfTrue="1" operator="between">
      <formula>60</formula>
      <formula>70</formula>
    </cfRule>
    <cfRule type="cellIs" dxfId="1914" priority="42" stopIfTrue="1" operator="between">
      <formula>45</formula>
      <formula>60</formula>
    </cfRule>
  </conditionalFormatting>
  <conditionalFormatting sqref="K4">
    <cfRule type="cellIs" dxfId="1913" priority="37" stopIfTrue="1" operator="greaterThan">
      <formula>70</formula>
    </cfRule>
    <cfRule type="cellIs" dxfId="1912" priority="38" stopIfTrue="1" operator="between">
      <formula>60</formula>
      <formula>70</formula>
    </cfRule>
    <cfRule type="cellIs" dxfId="1911" priority="39" stopIfTrue="1" operator="between">
      <formula>45</formula>
      <formula>60</formula>
    </cfRule>
  </conditionalFormatting>
  <conditionalFormatting sqref="C4">
    <cfRule type="cellIs" dxfId="1910" priority="34" stopIfTrue="1" operator="greaterThan">
      <formula>70</formula>
    </cfRule>
    <cfRule type="cellIs" dxfId="1909" priority="35" stopIfTrue="1" operator="between">
      <formula>60</formula>
      <formula>70</formula>
    </cfRule>
    <cfRule type="cellIs" dxfId="1908" priority="36" stopIfTrue="1" operator="between">
      <formula>45</formula>
      <formula>60</formula>
    </cfRule>
  </conditionalFormatting>
  <conditionalFormatting sqref="H4">
    <cfRule type="cellIs" dxfId="1907" priority="31" stopIfTrue="1" operator="greaterThan">
      <formula>70</formula>
    </cfRule>
    <cfRule type="cellIs" dxfId="1906" priority="32" stopIfTrue="1" operator="between">
      <formula>60</formula>
      <formula>70</formula>
    </cfRule>
    <cfRule type="cellIs" dxfId="1905" priority="33" stopIfTrue="1" operator="between">
      <formula>45</formula>
      <formula>60</formula>
    </cfRule>
  </conditionalFormatting>
  <conditionalFormatting sqref="V4">
    <cfRule type="cellIs" dxfId="1904" priority="28" stopIfTrue="1" operator="greaterThan">
      <formula>70</formula>
    </cfRule>
    <cfRule type="cellIs" dxfId="1903" priority="29" stopIfTrue="1" operator="between">
      <formula>60</formula>
      <formula>70</formula>
    </cfRule>
    <cfRule type="cellIs" dxfId="1902" priority="30" stopIfTrue="1" operator="between">
      <formula>45</formula>
      <formula>60</formula>
    </cfRule>
  </conditionalFormatting>
  <conditionalFormatting sqref="AB4">
    <cfRule type="cellIs" dxfId="1901" priority="25" stopIfTrue="1" operator="greaterThan">
      <formula>70</formula>
    </cfRule>
    <cfRule type="cellIs" dxfId="1900" priority="26" stopIfTrue="1" operator="between">
      <formula>60</formula>
      <formula>70</formula>
    </cfRule>
    <cfRule type="cellIs" dxfId="1899" priority="27" stopIfTrue="1" operator="between">
      <formula>45</formula>
      <formula>60</formula>
    </cfRule>
  </conditionalFormatting>
  <conditionalFormatting sqref="AC4">
    <cfRule type="cellIs" dxfId="1898" priority="22" stopIfTrue="1" operator="greaterThan">
      <formula>70</formula>
    </cfRule>
    <cfRule type="cellIs" dxfId="1897" priority="23" stopIfTrue="1" operator="between">
      <formula>60</formula>
      <formula>70</formula>
    </cfRule>
    <cfRule type="cellIs" dxfId="1896" priority="24" stopIfTrue="1" operator="between">
      <formula>45</formula>
      <formula>60</formula>
    </cfRule>
  </conditionalFormatting>
  <conditionalFormatting sqref="E4">
    <cfRule type="cellIs" dxfId="1895" priority="19" stopIfTrue="1" operator="greaterThan">
      <formula>70</formula>
    </cfRule>
    <cfRule type="cellIs" dxfId="1894" priority="20" stopIfTrue="1" operator="between">
      <formula>60</formula>
      <formula>70</formula>
    </cfRule>
    <cfRule type="cellIs" dxfId="1893" priority="21" stopIfTrue="1" operator="between">
      <formula>45</formula>
      <formula>60</formula>
    </cfRule>
  </conditionalFormatting>
  <conditionalFormatting sqref="S4">
    <cfRule type="cellIs" dxfId="1892" priority="16" stopIfTrue="1" operator="greaterThan">
      <formula>70</formula>
    </cfRule>
    <cfRule type="cellIs" dxfId="1891" priority="17" stopIfTrue="1" operator="between">
      <formula>60</formula>
      <formula>70</formula>
    </cfRule>
    <cfRule type="cellIs" dxfId="1890" priority="18" stopIfTrue="1" operator="between">
      <formula>45</formula>
      <formula>60</formula>
    </cfRule>
  </conditionalFormatting>
  <conditionalFormatting sqref="B4">
    <cfRule type="cellIs" dxfId="1889" priority="10" stopIfTrue="1" operator="greaterThan">
      <formula>70</formula>
    </cfRule>
    <cfRule type="cellIs" dxfId="1888" priority="11" stopIfTrue="1" operator="between">
      <formula>60</formula>
      <formula>70</formula>
    </cfRule>
    <cfRule type="cellIs" dxfId="1887" priority="12" stopIfTrue="1" operator="between">
      <formula>45</formula>
      <formula>60</formula>
    </cfRule>
  </conditionalFormatting>
  <conditionalFormatting sqref="D4">
    <cfRule type="cellIs" dxfId="1886" priority="7" stopIfTrue="1" operator="greaterThan">
      <formula>70</formula>
    </cfRule>
    <cfRule type="cellIs" dxfId="1885" priority="8" stopIfTrue="1" operator="between">
      <formula>60</formula>
      <formula>70</formula>
    </cfRule>
    <cfRule type="cellIs" dxfId="1884" priority="9" stopIfTrue="1" operator="between">
      <formula>45</formula>
      <formula>60</formula>
    </cfRule>
  </conditionalFormatting>
  <conditionalFormatting sqref="I4">
    <cfRule type="cellIs" dxfId="1883" priority="4" stopIfTrue="1" operator="greaterThan">
      <formula>70</formula>
    </cfRule>
    <cfRule type="cellIs" dxfId="1882" priority="5" stopIfTrue="1" operator="between">
      <formula>60</formula>
      <formula>70</formula>
    </cfRule>
    <cfRule type="cellIs" dxfId="1881" priority="6" stopIfTrue="1" operator="between">
      <formula>45</formula>
      <formula>60</formula>
    </cfRule>
  </conditionalFormatting>
  <conditionalFormatting sqref="W4">
    <cfRule type="cellIs" dxfId="1880" priority="1" stopIfTrue="1" operator="greaterThan">
      <formula>70</formula>
    </cfRule>
    <cfRule type="cellIs" dxfId="1879" priority="2" stopIfTrue="1" operator="between">
      <formula>60</formula>
      <formula>70</formula>
    </cfRule>
    <cfRule type="cellIs" dxfId="1878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2.2490000000000001</v>
      </c>
      <c r="C3" s="11">
        <v>12.76</v>
      </c>
      <c r="D3" s="11">
        <v>12.205</v>
      </c>
      <c r="E3" s="11">
        <v>14.497</v>
      </c>
      <c r="F3" s="11">
        <v>12.818</v>
      </c>
      <c r="G3" s="11">
        <v>5.1740000000000004</v>
      </c>
      <c r="H3" s="11">
        <v>12.781000000000001</v>
      </c>
      <c r="I3" s="11">
        <v>10.266999999999999</v>
      </c>
      <c r="J3" s="11">
        <v>10.385</v>
      </c>
      <c r="K3" s="11">
        <v>9.7729999999999997</v>
      </c>
      <c r="L3" s="11">
        <v>9.9369999999999994</v>
      </c>
      <c r="M3" s="11">
        <v>4.5670000000000002</v>
      </c>
      <c r="N3" s="11">
        <v>4.3869999999999996</v>
      </c>
      <c r="O3" s="11">
        <v>14.297000000000001</v>
      </c>
      <c r="P3" s="11">
        <v>7.6779999999999999</v>
      </c>
      <c r="Q3" s="11">
        <v>3.5539999999999998</v>
      </c>
      <c r="R3" s="11">
        <v>13.192</v>
      </c>
      <c r="S3" s="11">
        <v>12.128</v>
      </c>
      <c r="T3" s="11">
        <v>9.6809999999999992</v>
      </c>
      <c r="U3" s="11">
        <v>10.005000000000001</v>
      </c>
      <c r="V3" s="11">
        <v>10.798999999999999</v>
      </c>
      <c r="W3" s="11">
        <v>9.6029999999999998</v>
      </c>
      <c r="X3" s="11">
        <v>9.7149999999999999</v>
      </c>
      <c r="Y3" s="11">
        <v>11.458</v>
      </c>
      <c r="Z3" s="11">
        <v>10.356999999999999</v>
      </c>
      <c r="AA3" s="11">
        <v>10.882</v>
      </c>
      <c r="AB3" s="11">
        <v>10.867000000000001</v>
      </c>
      <c r="AC3" s="11">
        <v>10.063000000000001</v>
      </c>
      <c r="AD3" s="11">
        <v>12.368</v>
      </c>
      <c r="AE3" s="11">
        <v>10.465</v>
      </c>
      <c r="AF3" s="11">
        <v>10.971</v>
      </c>
      <c r="AG3" s="11">
        <v>10.164</v>
      </c>
      <c r="AH3" s="11"/>
      <c r="AI3" s="11"/>
      <c r="AM3" s="5"/>
    </row>
    <row r="4" spans="1:40" s="4" customFormat="1" x14ac:dyDescent="0.25">
      <c r="A4" s="3" t="s">
        <v>7</v>
      </c>
      <c r="B4" s="22">
        <v>11</v>
      </c>
      <c r="C4" s="22">
        <v>27</v>
      </c>
      <c r="D4" s="22">
        <v>24</v>
      </c>
      <c r="E4" s="22">
        <v>43</v>
      </c>
      <c r="F4" s="22">
        <v>70</v>
      </c>
      <c r="G4" s="22">
        <v>12</v>
      </c>
      <c r="H4" s="22">
        <v>51</v>
      </c>
      <c r="I4" s="22">
        <v>77</v>
      </c>
      <c r="J4" s="22">
        <v>68</v>
      </c>
      <c r="K4" s="22">
        <v>71</v>
      </c>
      <c r="L4" s="22">
        <v>64</v>
      </c>
      <c r="M4" s="22">
        <v>17</v>
      </c>
      <c r="N4" s="22">
        <v>24</v>
      </c>
      <c r="O4" s="22">
        <v>25</v>
      </c>
      <c r="P4" s="22">
        <v>20</v>
      </c>
      <c r="Q4" s="22">
        <v>13</v>
      </c>
      <c r="R4" s="22">
        <v>65</v>
      </c>
      <c r="S4" s="22">
        <v>70</v>
      </c>
      <c r="T4" s="22">
        <v>74</v>
      </c>
      <c r="U4" s="22">
        <v>75</v>
      </c>
      <c r="V4" s="22">
        <v>75</v>
      </c>
      <c r="W4" s="22">
        <v>75</v>
      </c>
      <c r="X4" s="22">
        <v>58</v>
      </c>
      <c r="Y4" s="22">
        <v>26</v>
      </c>
      <c r="Z4" s="22">
        <v>74</v>
      </c>
      <c r="AA4" s="22">
        <v>79</v>
      </c>
      <c r="AB4" s="22">
        <v>75</v>
      </c>
      <c r="AC4" s="22">
        <v>77</v>
      </c>
      <c r="AD4" s="22">
        <v>72</v>
      </c>
      <c r="AE4" s="22">
        <v>79</v>
      </c>
      <c r="AF4" s="22">
        <v>64</v>
      </c>
      <c r="AG4" s="22">
        <v>75</v>
      </c>
      <c r="AI4" s="15">
        <f>SUM(C4:AG4)</f>
        <v>1719</v>
      </c>
      <c r="AJ4" s="6">
        <f>AVERAGE(C4:AG4)</f>
        <v>55.451612903225808</v>
      </c>
      <c r="AK4" s="17"/>
    </row>
    <row r="5" spans="1:40" x14ac:dyDescent="0.25">
      <c r="A5" s="2" t="s">
        <v>12</v>
      </c>
      <c r="B5" s="16">
        <f t="shared" ref="B5:AG5" si="0">$A6+B6</f>
        <v>102373</v>
      </c>
      <c r="C5" s="16">
        <f t="shared" si="0"/>
        <v>102400</v>
      </c>
      <c r="D5" s="16">
        <f t="shared" si="0"/>
        <v>102424</v>
      </c>
      <c r="E5" s="16">
        <f t="shared" si="0"/>
        <v>102467</v>
      </c>
      <c r="F5" s="16">
        <f t="shared" si="0"/>
        <v>102537</v>
      </c>
      <c r="G5" s="16">
        <f t="shared" si="0"/>
        <v>102549</v>
      </c>
      <c r="H5" s="16">
        <f t="shared" si="0"/>
        <v>102600</v>
      </c>
      <c r="I5" s="16">
        <f t="shared" si="0"/>
        <v>102677</v>
      </c>
      <c r="J5" s="16">
        <f t="shared" si="0"/>
        <v>102745</v>
      </c>
      <c r="K5" s="16">
        <f t="shared" si="0"/>
        <v>102816</v>
      </c>
      <c r="L5" s="16">
        <f t="shared" si="0"/>
        <v>102880</v>
      </c>
      <c r="M5" s="16">
        <f t="shared" si="0"/>
        <v>102897</v>
      </c>
      <c r="N5" s="16">
        <f t="shared" si="0"/>
        <v>102921</v>
      </c>
      <c r="O5" s="16">
        <f t="shared" si="0"/>
        <v>102946</v>
      </c>
      <c r="P5" s="16">
        <f t="shared" si="0"/>
        <v>102966</v>
      </c>
      <c r="Q5" s="16">
        <f t="shared" si="0"/>
        <v>102979</v>
      </c>
      <c r="R5" s="16">
        <f t="shared" si="0"/>
        <v>103044</v>
      </c>
      <c r="S5" s="16">
        <f t="shared" si="0"/>
        <v>103114</v>
      </c>
      <c r="T5" s="16">
        <f t="shared" si="0"/>
        <v>103188</v>
      </c>
      <c r="U5" s="16">
        <f t="shared" si="0"/>
        <v>103263</v>
      </c>
      <c r="V5" s="16">
        <f t="shared" si="0"/>
        <v>103338</v>
      </c>
      <c r="W5" s="16">
        <f t="shared" si="0"/>
        <v>103413</v>
      </c>
      <c r="X5" s="16">
        <f t="shared" si="0"/>
        <v>103471</v>
      </c>
      <c r="Y5" s="16">
        <f t="shared" si="0"/>
        <v>103497</v>
      </c>
      <c r="Z5" s="16">
        <f t="shared" si="0"/>
        <v>103571</v>
      </c>
      <c r="AA5" s="16">
        <f t="shared" si="0"/>
        <v>103650</v>
      </c>
      <c r="AB5" s="16">
        <f t="shared" si="0"/>
        <v>103725</v>
      </c>
      <c r="AC5" s="16">
        <f t="shared" si="0"/>
        <v>103802</v>
      </c>
      <c r="AD5" s="16">
        <f t="shared" si="0"/>
        <v>103874</v>
      </c>
      <c r="AE5" s="16">
        <f t="shared" si="0"/>
        <v>103953</v>
      </c>
      <c r="AF5" s="16">
        <f t="shared" si="0"/>
        <v>104017</v>
      </c>
      <c r="AG5" s="16">
        <f t="shared" si="0"/>
        <v>104092</v>
      </c>
      <c r="AI5" s="16">
        <f>MAX(C5:AG5)-B5</f>
        <v>1719</v>
      </c>
    </row>
    <row r="6" spans="1:40" s="15" customFormat="1" x14ac:dyDescent="0.25">
      <c r="A6" s="2">
        <v>46549</v>
      </c>
      <c r="B6">
        <v>55824</v>
      </c>
      <c r="C6">
        <v>55851</v>
      </c>
      <c r="D6">
        <v>55875</v>
      </c>
      <c r="E6">
        <v>55918</v>
      </c>
      <c r="F6">
        <v>55988</v>
      </c>
      <c r="G6">
        <v>56000</v>
      </c>
      <c r="H6">
        <v>56051</v>
      </c>
      <c r="I6">
        <v>56128</v>
      </c>
      <c r="J6">
        <v>56196</v>
      </c>
      <c r="K6">
        <v>56267</v>
      </c>
      <c r="L6">
        <v>56331</v>
      </c>
      <c r="M6">
        <v>56348</v>
      </c>
      <c r="N6">
        <v>56372</v>
      </c>
      <c r="O6">
        <v>56397</v>
      </c>
      <c r="P6">
        <v>56417</v>
      </c>
      <c r="Q6">
        <v>56430</v>
      </c>
      <c r="R6">
        <v>56495</v>
      </c>
      <c r="S6">
        <v>56565</v>
      </c>
      <c r="T6">
        <v>56639</v>
      </c>
      <c r="U6">
        <v>56714</v>
      </c>
      <c r="V6">
        <v>56789</v>
      </c>
      <c r="W6">
        <v>56864</v>
      </c>
      <c r="X6">
        <v>56922</v>
      </c>
      <c r="Y6">
        <v>56948</v>
      </c>
      <c r="Z6">
        <v>57022</v>
      </c>
      <c r="AA6">
        <v>57101</v>
      </c>
      <c r="AB6">
        <v>57176</v>
      </c>
      <c r="AC6">
        <v>57253</v>
      </c>
      <c r="AD6">
        <v>57325</v>
      </c>
      <c r="AE6">
        <v>57404</v>
      </c>
      <c r="AF6">
        <v>57468</v>
      </c>
      <c r="AG6">
        <v>57543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>
        <f t="shared" ref="B8" si="1">B4*(1+$A$9)</f>
        <v>11.385</v>
      </c>
      <c r="C8">
        <f t="shared" ref="C8:D8" si="2">C4*(1+$A$9)</f>
        <v>27.944999999999997</v>
      </c>
      <c r="D8">
        <f t="shared" si="2"/>
        <v>24.839999999999996</v>
      </c>
      <c r="E8">
        <f t="shared" ref="E8:F8" si="3">E4*(1+$A$9)</f>
        <v>44.504999999999995</v>
      </c>
      <c r="F8">
        <f t="shared" si="3"/>
        <v>72.449999999999989</v>
      </c>
      <c r="G8">
        <f t="shared" ref="G8:H8" si="4">G4*(1+$A$9)</f>
        <v>12.419999999999998</v>
      </c>
      <c r="H8">
        <f t="shared" si="4"/>
        <v>52.784999999999997</v>
      </c>
      <c r="I8">
        <f t="shared" ref="I8:J8" si="5">I4*(1+$A$9)</f>
        <v>79.694999999999993</v>
      </c>
      <c r="J8">
        <f t="shared" si="5"/>
        <v>70.38</v>
      </c>
      <c r="K8">
        <f t="shared" ref="K8:L8" si="6">K4*(1+$A$9)</f>
        <v>73.484999999999999</v>
      </c>
      <c r="L8">
        <f t="shared" si="6"/>
        <v>66.239999999999995</v>
      </c>
      <c r="M8">
        <f t="shared" ref="M8:N8" si="7">M4*(1+$A$9)</f>
        <v>17.594999999999999</v>
      </c>
      <c r="N8">
        <f t="shared" si="7"/>
        <v>24.839999999999996</v>
      </c>
      <c r="O8">
        <f t="shared" ref="O8:P8" si="8">O4*(1+$A$9)</f>
        <v>25.874999999999996</v>
      </c>
      <c r="P8">
        <f t="shared" si="8"/>
        <v>20.7</v>
      </c>
      <c r="Q8">
        <f t="shared" ref="Q8:R8" si="9">Q4*(1+$A$9)</f>
        <v>13.454999999999998</v>
      </c>
      <c r="R8">
        <f t="shared" si="9"/>
        <v>67.274999999999991</v>
      </c>
      <c r="S8">
        <f t="shared" ref="S8:T8" si="10">S4*(1+$A$9)</f>
        <v>72.449999999999989</v>
      </c>
      <c r="T8">
        <f t="shared" si="10"/>
        <v>76.589999999999989</v>
      </c>
      <c r="U8">
        <f t="shared" ref="U8:V8" si="11">U4*(1+$A$9)</f>
        <v>77.625</v>
      </c>
      <c r="V8">
        <f t="shared" si="11"/>
        <v>77.625</v>
      </c>
      <c r="W8">
        <f t="shared" ref="W8:X8" si="12">W4*(1+$A$9)</f>
        <v>77.625</v>
      </c>
      <c r="X8">
        <f t="shared" si="12"/>
        <v>60.029999999999994</v>
      </c>
      <c r="Y8">
        <f t="shared" ref="Y8:Z8" si="13">Y4*(1+$A$9)</f>
        <v>26.909999999999997</v>
      </c>
      <c r="Z8">
        <f t="shared" si="13"/>
        <v>76.589999999999989</v>
      </c>
      <c r="AA8">
        <f t="shared" ref="AA8:AB8" si="14">AA4*(1+$A$9)</f>
        <v>81.765000000000001</v>
      </c>
      <c r="AB8">
        <f t="shared" si="14"/>
        <v>77.625</v>
      </c>
      <c r="AC8">
        <f t="shared" ref="AC8:AD8" si="15">AC4*(1+$A$9)</f>
        <v>79.694999999999993</v>
      </c>
      <c r="AD8">
        <f t="shared" si="15"/>
        <v>74.52</v>
      </c>
      <c r="AE8">
        <f t="shared" ref="AE8:AF8" si="16">AE4*(1+$A$9)</f>
        <v>81.765000000000001</v>
      </c>
      <c r="AF8">
        <f t="shared" si="16"/>
        <v>66.239999999999995</v>
      </c>
      <c r="AG8">
        <f t="shared" ref="AG8" si="17">AG4*(1+$A$9)</f>
        <v>77.625</v>
      </c>
      <c r="AI8" s="15">
        <f>SUM(C8:AG8)</f>
        <v>1779.1650000000002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3.5000000000000142E-2</v>
      </c>
    </row>
  </sheetData>
  <conditionalFormatting sqref="AE4 F4 T4 X4:Z4 M4:O4">
    <cfRule type="cellIs" dxfId="1877" priority="73" stopIfTrue="1" operator="greaterThan">
      <formula>70</formula>
    </cfRule>
    <cfRule type="cellIs" dxfId="1876" priority="74" stopIfTrue="1" operator="between">
      <formula>60</formula>
      <formula>70</formula>
    </cfRule>
    <cfRule type="cellIs" dxfId="1875" priority="75" stopIfTrue="1" operator="between">
      <formula>45</formula>
      <formula>60</formula>
    </cfRule>
  </conditionalFormatting>
  <conditionalFormatting sqref="AG4">
    <cfRule type="cellIs" dxfId="1874" priority="70" stopIfTrue="1" operator="greaterThan">
      <formula>70</formula>
    </cfRule>
    <cfRule type="cellIs" dxfId="1873" priority="71" stopIfTrue="1" operator="between">
      <formula>60</formula>
      <formula>70</formula>
    </cfRule>
    <cfRule type="cellIs" dxfId="1872" priority="72" stopIfTrue="1" operator="between">
      <formula>45</formula>
      <formula>60</formula>
    </cfRule>
  </conditionalFormatting>
  <conditionalFormatting sqref="AD4">
    <cfRule type="cellIs" dxfId="1871" priority="67" stopIfTrue="1" operator="greaterThan">
      <formula>70</formula>
    </cfRule>
    <cfRule type="cellIs" dxfId="1870" priority="68" stopIfTrue="1" operator="between">
      <formula>60</formula>
      <formula>70</formula>
    </cfRule>
    <cfRule type="cellIs" dxfId="1869" priority="69" stopIfTrue="1" operator="between">
      <formula>45</formula>
      <formula>60</formula>
    </cfRule>
  </conditionalFormatting>
  <conditionalFormatting sqref="G4">
    <cfRule type="cellIs" dxfId="1868" priority="64" stopIfTrue="1" operator="greaterThan">
      <formula>70</formula>
    </cfRule>
    <cfRule type="cellIs" dxfId="1867" priority="65" stopIfTrue="1" operator="between">
      <formula>60</formula>
      <formula>70</formula>
    </cfRule>
    <cfRule type="cellIs" dxfId="1866" priority="66" stopIfTrue="1" operator="between">
      <formula>45</formula>
      <formula>60</formula>
    </cfRule>
  </conditionalFormatting>
  <conditionalFormatting sqref="AF4">
    <cfRule type="cellIs" dxfId="1865" priority="61" stopIfTrue="1" operator="greaterThan">
      <formula>70</formula>
    </cfRule>
    <cfRule type="cellIs" dxfId="1864" priority="62" stopIfTrue="1" operator="between">
      <formula>60</formula>
      <formula>70</formula>
    </cfRule>
    <cfRule type="cellIs" dxfId="1863" priority="63" stopIfTrue="1" operator="between">
      <formula>45</formula>
      <formula>60</formula>
    </cfRule>
  </conditionalFormatting>
  <conditionalFormatting sqref="U4">
    <cfRule type="cellIs" dxfId="1862" priority="58" stopIfTrue="1" operator="greaterThan">
      <formula>70</formula>
    </cfRule>
    <cfRule type="cellIs" dxfId="1861" priority="59" stopIfTrue="1" operator="between">
      <formula>60</formula>
      <formula>70</formula>
    </cfRule>
    <cfRule type="cellIs" dxfId="1860" priority="60" stopIfTrue="1" operator="between">
      <formula>45</formula>
      <formula>60</formula>
    </cfRule>
  </conditionalFormatting>
  <conditionalFormatting sqref="AA4">
    <cfRule type="cellIs" dxfId="1859" priority="55" stopIfTrue="1" operator="greaterThan">
      <formula>70</formula>
    </cfRule>
    <cfRule type="cellIs" dxfId="1858" priority="56" stopIfTrue="1" operator="between">
      <formula>60</formula>
      <formula>70</formula>
    </cfRule>
    <cfRule type="cellIs" dxfId="1857" priority="57" stopIfTrue="1" operator="between">
      <formula>45</formula>
      <formula>60</formula>
    </cfRule>
  </conditionalFormatting>
  <conditionalFormatting sqref="J4">
    <cfRule type="cellIs" dxfId="1856" priority="52" stopIfTrue="1" operator="greaterThan">
      <formula>70</formula>
    </cfRule>
    <cfRule type="cellIs" dxfId="1855" priority="53" stopIfTrue="1" operator="between">
      <formula>60</formula>
      <formula>70</formula>
    </cfRule>
    <cfRule type="cellIs" dxfId="1854" priority="54" stopIfTrue="1" operator="between">
      <formula>45</formula>
      <formula>60</formula>
    </cfRule>
  </conditionalFormatting>
  <conditionalFormatting sqref="L4">
    <cfRule type="cellIs" dxfId="1853" priority="49" stopIfTrue="1" operator="greaterThan">
      <formula>70</formula>
    </cfRule>
    <cfRule type="cellIs" dxfId="1852" priority="50" stopIfTrue="1" operator="between">
      <formula>60</formula>
      <formula>70</formula>
    </cfRule>
    <cfRule type="cellIs" dxfId="1851" priority="51" stopIfTrue="1" operator="between">
      <formula>45</formula>
      <formula>60</formula>
    </cfRule>
  </conditionalFormatting>
  <conditionalFormatting sqref="P4">
    <cfRule type="cellIs" dxfId="1850" priority="46" stopIfTrue="1" operator="greaterThan">
      <formula>70</formula>
    </cfRule>
    <cfRule type="cellIs" dxfId="1849" priority="47" stopIfTrue="1" operator="between">
      <formula>60</formula>
      <formula>70</formula>
    </cfRule>
    <cfRule type="cellIs" dxfId="1848" priority="48" stopIfTrue="1" operator="between">
      <formula>45</formula>
      <formula>60</formula>
    </cfRule>
  </conditionalFormatting>
  <conditionalFormatting sqref="Q4">
    <cfRule type="cellIs" dxfId="1847" priority="43" stopIfTrue="1" operator="greaterThan">
      <formula>70</formula>
    </cfRule>
    <cfRule type="cellIs" dxfId="1846" priority="44" stopIfTrue="1" operator="between">
      <formula>60</formula>
      <formula>70</formula>
    </cfRule>
    <cfRule type="cellIs" dxfId="1845" priority="45" stopIfTrue="1" operator="between">
      <formula>45</formula>
      <formula>60</formula>
    </cfRule>
  </conditionalFormatting>
  <conditionalFormatting sqref="R4">
    <cfRule type="cellIs" dxfId="1844" priority="40" stopIfTrue="1" operator="greaterThan">
      <formula>70</formula>
    </cfRule>
    <cfRule type="cellIs" dxfId="1843" priority="41" stopIfTrue="1" operator="between">
      <formula>60</formula>
      <formula>70</formula>
    </cfRule>
    <cfRule type="cellIs" dxfId="1842" priority="42" stopIfTrue="1" operator="between">
      <formula>45</formula>
      <formula>60</formula>
    </cfRule>
  </conditionalFormatting>
  <conditionalFormatting sqref="K4">
    <cfRule type="cellIs" dxfId="1841" priority="37" stopIfTrue="1" operator="greaterThan">
      <formula>70</formula>
    </cfRule>
    <cfRule type="cellIs" dxfId="1840" priority="38" stopIfTrue="1" operator="between">
      <formula>60</formula>
      <formula>70</formula>
    </cfRule>
    <cfRule type="cellIs" dxfId="1839" priority="39" stopIfTrue="1" operator="between">
      <formula>45</formula>
      <formula>60</formula>
    </cfRule>
  </conditionalFormatting>
  <conditionalFormatting sqref="C4">
    <cfRule type="cellIs" dxfId="1838" priority="34" stopIfTrue="1" operator="greaterThan">
      <formula>70</formula>
    </cfRule>
    <cfRule type="cellIs" dxfId="1837" priority="35" stopIfTrue="1" operator="between">
      <formula>60</formula>
      <formula>70</formula>
    </cfRule>
    <cfRule type="cellIs" dxfId="1836" priority="36" stopIfTrue="1" operator="between">
      <formula>45</formula>
      <formula>60</formula>
    </cfRule>
  </conditionalFormatting>
  <conditionalFormatting sqref="H4">
    <cfRule type="cellIs" dxfId="1835" priority="31" stopIfTrue="1" operator="greaterThan">
      <formula>70</formula>
    </cfRule>
    <cfRule type="cellIs" dxfId="1834" priority="32" stopIfTrue="1" operator="between">
      <formula>60</formula>
      <formula>70</formula>
    </cfRule>
    <cfRule type="cellIs" dxfId="1833" priority="33" stopIfTrue="1" operator="between">
      <formula>45</formula>
      <formula>60</formula>
    </cfRule>
  </conditionalFormatting>
  <conditionalFormatting sqref="V4">
    <cfRule type="cellIs" dxfId="1832" priority="28" stopIfTrue="1" operator="greaterThan">
      <formula>70</formula>
    </cfRule>
    <cfRule type="cellIs" dxfId="1831" priority="29" stopIfTrue="1" operator="between">
      <formula>60</formula>
      <formula>70</formula>
    </cfRule>
    <cfRule type="cellIs" dxfId="1830" priority="30" stopIfTrue="1" operator="between">
      <formula>45</formula>
      <formula>60</formula>
    </cfRule>
  </conditionalFormatting>
  <conditionalFormatting sqref="AB4">
    <cfRule type="cellIs" dxfId="1829" priority="25" stopIfTrue="1" operator="greaterThan">
      <formula>70</formula>
    </cfRule>
    <cfRule type="cellIs" dxfId="1828" priority="26" stopIfTrue="1" operator="between">
      <formula>60</formula>
      <formula>70</formula>
    </cfRule>
    <cfRule type="cellIs" dxfId="1827" priority="27" stopIfTrue="1" operator="between">
      <formula>45</formula>
      <formula>60</formula>
    </cfRule>
  </conditionalFormatting>
  <conditionalFormatting sqref="AC4">
    <cfRule type="cellIs" dxfId="1826" priority="22" stopIfTrue="1" operator="greaterThan">
      <formula>70</formula>
    </cfRule>
    <cfRule type="cellIs" dxfId="1825" priority="23" stopIfTrue="1" operator="between">
      <formula>60</formula>
      <formula>70</formula>
    </cfRule>
    <cfRule type="cellIs" dxfId="1824" priority="24" stopIfTrue="1" operator="between">
      <formula>45</formula>
      <formula>60</formula>
    </cfRule>
  </conditionalFormatting>
  <conditionalFormatting sqref="E4">
    <cfRule type="cellIs" dxfId="1823" priority="19" stopIfTrue="1" operator="greaterThan">
      <formula>70</formula>
    </cfRule>
    <cfRule type="cellIs" dxfId="1822" priority="20" stopIfTrue="1" operator="between">
      <formula>60</formula>
      <formula>70</formula>
    </cfRule>
    <cfRule type="cellIs" dxfId="1821" priority="21" stopIfTrue="1" operator="between">
      <formula>45</formula>
      <formula>60</formula>
    </cfRule>
  </conditionalFormatting>
  <conditionalFormatting sqref="S4">
    <cfRule type="cellIs" dxfId="1820" priority="16" stopIfTrue="1" operator="greaterThan">
      <formula>70</formula>
    </cfRule>
    <cfRule type="cellIs" dxfId="1819" priority="17" stopIfTrue="1" operator="between">
      <formula>60</formula>
      <formula>70</formula>
    </cfRule>
    <cfRule type="cellIs" dxfId="1818" priority="18" stopIfTrue="1" operator="between">
      <formula>45</formula>
      <formula>60</formula>
    </cfRule>
  </conditionalFormatting>
  <conditionalFormatting sqref="D4">
    <cfRule type="cellIs" dxfId="1817" priority="10" stopIfTrue="1" operator="greaterThan">
      <formula>70</formula>
    </cfRule>
    <cfRule type="cellIs" dxfId="1816" priority="11" stopIfTrue="1" operator="between">
      <formula>60</formula>
      <formula>70</formula>
    </cfRule>
    <cfRule type="cellIs" dxfId="1815" priority="12" stopIfTrue="1" operator="between">
      <formula>45</formula>
      <formula>60</formula>
    </cfRule>
  </conditionalFormatting>
  <conditionalFormatting sqref="I4">
    <cfRule type="cellIs" dxfId="1814" priority="7" stopIfTrue="1" operator="greaterThan">
      <formula>70</formula>
    </cfRule>
    <cfRule type="cellIs" dxfId="1813" priority="8" stopIfTrue="1" operator="between">
      <formula>60</formula>
      <formula>70</formula>
    </cfRule>
    <cfRule type="cellIs" dxfId="1812" priority="9" stopIfTrue="1" operator="between">
      <formula>45</formula>
      <formula>60</formula>
    </cfRule>
  </conditionalFormatting>
  <conditionalFormatting sqref="W4">
    <cfRule type="cellIs" dxfId="1811" priority="4" stopIfTrue="1" operator="greaterThan">
      <formula>70</formula>
    </cfRule>
    <cfRule type="cellIs" dxfId="1810" priority="5" stopIfTrue="1" operator="between">
      <formula>60</formula>
      <formula>70</formula>
    </cfRule>
    <cfRule type="cellIs" dxfId="1809" priority="6" stopIfTrue="1" operator="between">
      <formula>45</formula>
      <formula>60</formula>
    </cfRule>
  </conditionalFormatting>
  <conditionalFormatting sqref="B4">
    <cfRule type="cellIs" dxfId="1808" priority="1" stopIfTrue="1" operator="greaterThan">
      <formula>70</formula>
    </cfRule>
    <cfRule type="cellIs" dxfId="1807" priority="2" stopIfTrue="1" operator="between">
      <formula>60</formula>
      <formula>70</formula>
    </cfRule>
    <cfRule type="cellIs" dxfId="180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10.164</v>
      </c>
      <c r="C3" s="11">
        <v>9.7479999999999993</v>
      </c>
      <c r="D3" s="11">
        <v>9.6310000000000002</v>
      </c>
      <c r="E3" s="11">
        <v>11.106</v>
      </c>
      <c r="F3" s="11">
        <v>4.8440000000000003</v>
      </c>
      <c r="G3" s="11">
        <v>14.673</v>
      </c>
      <c r="H3" s="11">
        <v>14.481</v>
      </c>
      <c r="I3" s="11">
        <v>4.5250000000000004</v>
      </c>
      <c r="J3" s="11">
        <v>12.305</v>
      </c>
      <c r="K3" s="11">
        <v>4.056</v>
      </c>
      <c r="L3" s="11">
        <v>8.6519999999999992</v>
      </c>
      <c r="M3" s="11">
        <v>14.031000000000001</v>
      </c>
      <c r="N3" s="11">
        <v>9.67</v>
      </c>
      <c r="O3" s="11">
        <v>12.664</v>
      </c>
      <c r="P3" s="11">
        <v>3.05</v>
      </c>
      <c r="Q3" s="11">
        <v>11.763999999999999</v>
      </c>
      <c r="R3" s="11">
        <v>14.634</v>
      </c>
      <c r="S3" s="11">
        <v>8.7970000000000006</v>
      </c>
      <c r="T3" s="11">
        <v>12.462999999999999</v>
      </c>
      <c r="U3" s="11">
        <v>13.16</v>
      </c>
      <c r="V3" s="11">
        <v>11.919</v>
      </c>
      <c r="W3" s="11">
        <v>11.395</v>
      </c>
      <c r="X3" s="11">
        <v>12.509</v>
      </c>
      <c r="Y3" s="11">
        <v>9.2919999999999998</v>
      </c>
      <c r="Z3" s="11">
        <v>9.1120000000000001</v>
      </c>
      <c r="AA3" s="11">
        <v>9.593</v>
      </c>
      <c r="AB3" s="11">
        <v>10.973000000000001</v>
      </c>
      <c r="AC3" s="11">
        <v>11.221</v>
      </c>
      <c r="AD3" s="11">
        <v>12.516999999999999</v>
      </c>
      <c r="AE3" s="11">
        <v>14.484</v>
      </c>
      <c r="AF3" s="11">
        <v>11.869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75</v>
      </c>
      <c r="C4" s="22">
        <v>74</v>
      </c>
      <c r="D4" s="22">
        <v>73</v>
      </c>
      <c r="E4" s="22">
        <v>53</v>
      </c>
      <c r="F4" s="22">
        <v>13</v>
      </c>
      <c r="G4" s="22">
        <v>26</v>
      </c>
      <c r="H4" s="22">
        <v>33</v>
      </c>
      <c r="I4" s="22">
        <v>21</v>
      </c>
      <c r="J4" s="22">
        <v>23</v>
      </c>
      <c r="K4" s="22">
        <v>9</v>
      </c>
      <c r="L4" s="22">
        <v>22</v>
      </c>
      <c r="M4" s="22">
        <v>52</v>
      </c>
      <c r="N4" s="22">
        <v>74</v>
      </c>
      <c r="O4" s="22">
        <v>49</v>
      </c>
      <c r="P4" s="22">
        <v>13</v>
      </c>
      <c r="Q4" s="22">
        <v>26</v>
      </c>
      <c r="R4" s="22">
        <v>51</v>
      </c>
      <c r="S4" s="22">
        <v>24</v>
      </c>
      <c r="T4" s="22">
        <v>64</v>
      </c>
      <c r="U4" s="22">
        <v>39</v>
      </c>
      <c r="V4" s="22">
        <v>67</v>
      </c>
      <c r="W4" s="22">
        <v>70</v>
      </c>
      <c r="X4" s="22">
        <v>63</v>
      </c>
      <c r="Y4" s="22">
        <v>72</v>
      </c>
      <c r="Z4" s="22">
        <v>71</v>
      </c>
      <c r="AA4" s="22">
        <v>63</v>
      </c>
      <c r="AB4" s="22">
        <v>52</v>
      </c>
      <c r="AC4" s="22">
        <v>63</v>
      </c>
      <c r="AD4" s="22">
        <v>34</v>
      </c>
      <c r="AE4" s="22">
        <v>46</v>
      </c>
      <c r="AF4" s="22">
        <v>67</v>
      </c>
      <c r="AG4" s="22"/>
      <c r="AI4" s="15">
        <f>SUM(C4:AG4)</f>
        <v>1407</v>
      </c>
      <c r="AJ4" s="6">
        <f>AVERAGE(C4:AG4)</f>
        <v>46.9</v>
      </c>
      <c r="AK4" s="17"/>
    </row>
    <row r="5" spans="1:40" x14ac:dyDescent="0.25">
      <c r="A5" s="2" t="s">
        <v>12</v>
      </c>
      <c r="B5" s="16">
        <f t="shared" ref="B5:AF5" si="0">$A6+B6</f>
        <v>104092</v>
      </c>
      <c r="C5" s="16">
        <f t="shared" si="0"/>
        <v>104166</v>
      </c>
      <c r="D5" s="16">
        <f t="shared" si="0"/>
        <v>104239</v>
      </c>
      <c r="E5" s="16">
        <f t="shared" si="0"/>
        <v>104292</v>
      </c>
      <c r="F5" s="16">
        <f t="shared" si="0"/>
        <v>104305</v>
      </c>
      <c r="G5" s="16">
        <f t="shared" si="0"/>
        <v>104331</v>
      </c>
      <c r="H5" s="16">
        <f t="shared" si="0"/>
        <v>104364</v>
      </c>
      <c r="I5" s="16">
        <f t="shared" si="0"/>
        <v>104385</v>
      </c>
      <c r="J5" s="16">
        <f t="shared" si="0"/>
        <v>104408</v>
      </c>
      <c r="K5" s="16">
        <f t="shared" si="0"/>
        <v>104417</v>
      </c>
      <c r="L5" s="16">
        <f t="shared" si="0"/>
        <v>104439</v>
      </c>
      <c r="M5" s="16">
        <f t="shared" si="0"/>
        <v>104491</v>
      </c>
      <c r="N5" s="16">
        <f t="shared" si="0"/>
        <v>104565</v>
      </c>
      <c r="O5" s="16">
        <f t="shared" si="0"/>
        <v>104614</v>
      </c>
      <c r="P5" s="16">
        <f t="shared" si="0"/>
        <v>104627</v>
      </c>
      <c r="Q5" s="16">
        <f t="shared" si="0"/>
        <v>104653</v>
      </c>
      <c r="R5" s="16">
        <f t="shared" si="0"/>
        <v>104704</v>
      </c>
      <c r="S5" s="16">
        <f t="shared" si="0"/>
        <v>104728</v>
      </c>
      <c r="T5" s="16">
        <f t="shared" si="0"/>
        <v>104792</v>
      </c>
      <c r="U5" s="16">
        <f t="shared" si="0"/>
        <v>104831</v>
      </c>
      <c r="V5" s="16">
        <f t="shared" si="0"/>
        <v>104898</v>
      </c>
      <c r="W5" s="16">
        <f t="shared" si="0"/>
        <v>104968</v>
      </c>
      <c r="X5" s="16">
        <f t="shared" si="0"/>
        <v>105031</v>
      </c>
      <c r="Y5" s="16">
        <f t="shared" si="0"/>
        <v>105103</v>
      </c>
      <c r="Z5" s="16">
        <f t="shared" si="0"/>
        <v>105174</v>
      </c>
      <c r="AA5" s="16">
        <f t="shared" si="0"/>
        <v>105237</v>
      </c>
      <c r="AB5" s="16">
        <f t="shared" si="0"/>
        <v>105289</v>
      </c>
      <c r="AC5" s="16">
        <f t="shared" si="0"/>
        <v>105352</v>
      </c>
      <c r="AD5" s="16">
        <f t="shared" si="0"/>
        <v>105386</v>
      </c>
      <c r="AE5" s="16">
        <f t="shared" si="0"/>
        <v>105432</v>
      </c>
      <c r="AF5" s="16">
        <f t="shared" si="0"/>
        <v>105499</v>
      </c>
      <c r="AG5" s="16"/>
      <c r="AI5" s="16">
        <f>MAX(C5:AG5)-B5</f>
        <v>1407</v>
      </c>
    </row>
    <row r="6" spans="1:40" s="15" customFormat="1" x14ac:dyDescent="0.25">
      <c r="A6" s="2">
        <v>46549</v>
      </c>
      <c r="B6">
        <v>57543</v>
      </c>
      <c r="C6">
        <v>57617</v>
      </c>
      <c r="D6">
        <v>57690</v>
      </c>
      <c r="E6">
        <v>57743</v>
      </c>
      <c r="F6">
        <v>57756</v>
      </c>
      <c r="G6">
        <v>57782</v>
      </c>
      <c r="H6">
        <v>57815</v>
      </c>
      <c r="I6">
        <v>57836</v>
      </c>
      <c r="J6">
        <v>57859</v>
      </c>
      <c r="K6">
        <v>57868</v>
      </c>
      <c r="L6">
        <v>57890</v>
      </c>
      <c r="M6">
        <v>57942</v>
      </c>
      <c r="N6">
        <v>58016</v>
      </c>
      <c r="O6">
        <v>58065</v>
      </c>
      <c r="P6">
        <v>58078</v>
      </c>
      <c r="Q6">
        <v>58104</v>
      </c>
      <c r="R6">
        <v>58155</v>
      </c>
      <c r="S6">
        <v>58179</v>
      </c>
      <c r="T6">
        <v>58243</v>
      </c>
      <c r="U6">
        <v>58282</v>
      </c>
      <c r="V6">
        <v>58349</v>
      </c>
      <c r="W6">
        <v>58419</v>
      </c>
      <c r="X6">
        <v>58482</v>
      </c>
      <c r="Y6">
        <v>58554</v>
      </c>
      <c r="Z6">
        <v>58625</v>
      </c>
      <c r="AA6">
        <v>58688</v>
      </c>
      <c r="AB6">
        <v>58740</v>
      </c>
      <c r="AC6">
        <v>58803</v>
      </c>
      <c r="AD6">
        <v>58837</v>
      </c>
      <c r="AE6">
        <v>58883</v>
      </c>
      <c r="AF6">
        <v>58950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>
        <f t="shared" ref="B8" si="1">B4*(1+$A$9)</f>
        <v>77.625</v>
      </c>
      <c r="C8">
        <f t="shared" ref="C8:D8" si="2">C4*(1+$A$9)</f>
        <v>76.589999999999989</v>
      </c>
      <c r="D8">
        <f t="shared" si="2"/>
        <v>75.554999999999993</v>
      </c>
      <c r="E8">
        <f t="shared" ref="E8:F8" si="3">E4*(1+$A$9)</f>
        <v>54.854999999999997</v>
      </c>
      <c r="F8">
        <f t="shared" si="3"/>
        <v>13.454999999999998</v>
      </c>
      <c r="G8">
        <f t="shared" ref="G8:H8" si="4">G4*(1+$A$9)</f>
        <v>26.909999999999997</v>
      </c>
      <c r="H8">
        <f t="shared" si="4"/>
        <v>34.154999999999994</v>
      </c>
      <c r="I8">
        <f t="shared" ref="I8:J8" si="5">I4*(1+$A$9)</f>
        <v>21.734999999999999</v>
      </c>
      <c r="J8">
        <f t="shared" si="5"/>
        <v>23.805</v>
      </c>
      <c r="K8">
        <f t="shared" ref="K8:L8" si="6">K4*(1+$A$9)</f>
        <v>9.3149999999999995</v>
      </c>
      <c r="L8">
        <f t="shared" si="6"/>
        <v>22.77</v>
      </c>
      <c r="M8">
        <f t="shared" ref="M8:N8" si="7">M4*(1+$A$9)</f>
        <v>53.819999999999993</v>
      </c>
      <c r="N8">
        <f t="shared" si="7"/>
        <v>76.589999999999989</v>
      </c>
      <c r="O8">
        <f t="shared" ref="O8:P8" si="8">O4*(1+$A$9)</f>
        <v>50.714999999999996</v>
      </c>
      <c r="P8">
        <f t="shared" si="8"/>
        <v>13.454999999999998</v>
      </c>
      <c r="Q8">
        <f t="shared" ref="Q8:R8" si="9">Q4*(1+$A$9)</f>
        <v>26.909999999999997</v>
      </c>
      <c r="R8">
        <f t="shared" si="9"/>
        <v>52.784999999999997</v>
      </c>
      <c r="S8">
        <f t="shared" ref="S8:T8" si="10">S4*(1+$A$9)</f>
        <v>24.839999999999996</v>
      </c>
      <c r="T8">
        <f t="shared" si="10"/>
        <v>66.239999999999995</v>
      </c>
      <c r="U8">
        <f t="shared" ref="U8:V8" si="11">U4*(1+$A$9)</f>
        <v>40.364999999999995</v>
      </c>
      <c r="V8">
        <f t="shared" si="11"/>
        <v>69.344999999999999</v>
      </c>
      <c r="W8">
        <f t="shared" ref="W8:X8" si="12">W4*(1+$A$9)</f>
        <v>72.449999999999989</v>
      </c>
      <c r="X8">
        <f t="shared" si="12"/>
        <v>65.204999999999998</v>
      </c>
      <c r="Y8">
        <f t="shared" ref="Y8:Z8" si="13">Y4*(1+$A$9)</f>
        <v>74.52</v>
      </c>
      <c r="Z8">
        <f t="shared" si="13"/>
        <v>73.484999999999999</v>
      </c>
      <c r="AA8">
        <f t="shared" ref="AA8:AB8" si="14">AA4*(1+$A$9)</f>
        <v>65.204999999999998</v>
      </c>
      <c r="AB8">
        <f t="shared" si="14"/>
        <v>53.819999999999993</v>
      </c>
      <c r="AC8">
        <f t="shared" ref="AC8:AD8" si="15">AC4*(1+$A$9)</f>
        <v>65.204999999999998</v>
      </c>
      <c r="AD8">
        <f t="shared" si="15"/>
        <v>35.19</v>
      </c>
      <c r="AE8">
        <f t="shared" ref="AE8:AF8" si="16">AE4*(1+$A$9)</f>
        <v>47.61</v>
      </c>
      <c r="AF8">
        <f t="shared" si="16"/>
        <v>69.344999999999999</v>
      </c>
      <c r="AI8" s="15">
        <f>SUM(C8:AG8)</f>
        <v>1456.2449999999999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AE4 F4 Y4:Z4 M4:O4">
    <cfRule type="cellIs" dxfId="1805" priority="79" stopIfTrue="1" operator="greaterThan">
      <formula>70</formula>
    </cfRule>
    <cfRule type="cellIs" dxfId="1804" priority="80" stopIfTrue="1" operator="between">
      <formula>60</formula>
      <formula>70</formula>
    </cfRule>
    <cfRule type="cellIs" dxfId="1803" priority="81" stopIfTrue="1" operator="between">
      <formula>45</formula>
      <formula>60</formula>
    </cfRule>
  </conditionalFormatting>
  <conditionalFormatting sqref="AG4">
    <cfRule type="cellIs" dxfId="1802" priority="76" stopIfTrue="1" operator="greaterThan">
      <formula>70</formula>
    </cfRule>
    <cfRule type="cellIs" dxfId="1801" priority="77" stopIfTrue="1" operator="between">
      <formula>60</formula>
      <formula>70</formula>
    </cfRule>
    <cfRule type="cellIs" dxfId="1800" priority="78" stopIfTrue="1" operator="between">
      <formula>45</formula>
      <formula>60</formula>
    </cfRule>
  </conditionalFormatting>
  <conditionalFormatting sqref="AD4">
    <cfRule type="cellIs" dxfId="1799" priority="73" stopIfTrue="1" operator="greaterThan">
      <formula>70</formula>
    </cfRule>
    <cfRule type="cellIs" dxfId="1798" priority="74" stopIfTrue="1" operator="between">
      <formula>60</formula>
      <formula>70</formula>
    </cfRule>
    <cfRule type="cellIs" dxfId="1797" priority="75" stopIfTrue="1" operator="between">
      <formula>45</formula>
      <formula>60</formula>
    </cfRule>
  </conditionalFormatting>
  <conditionalFormatting sqref="G4">
    <cfRule type="cellIs" dxfId="1796" priority="70" stopIfTrue="1" operator="greaterThan">
      <formula>70</formula>
    </cfRule>
    <cfRule type="cellIs" dxfId="1795" priority="71" stopIfTrue="1" operator="between">
      <formula>60</formula>
      <formula>70</formula>
    </cfRule>
    <cfRule type="cellIs" dxfId="1794" priority="72" stopIfTrue="1" operator="between">
      <formula>45</formula>
      <formula>60</formula>
    </cfRule>
  </conditionalFormatting>
  <conditionalFormatting sqref="AF4">
    <cfRule type="cellIs" dxfId="1793" priority="67" stopIfTrue="1" operator="greaterThan">
      <formula>70</formula>
    </cfRule>
    <cfRule type="cellIs" dxfId="1792" priority="68" stopIfTrue="1" operator="between">
      <formula>60</formula>
      <formula>70</formula>
    </cfRule>
    <cfRule type="cellIs" dxfId="1791" priority="69" stopIfTrue="1" operator="between">
      <formula>45</formula>
      <formula>60</formula>
    </cfRule>
  </conditionalFormatting>
  <conditionalFormatting sqref="U4">
    <cfRule type="cellIs" dxfId="1790" priority="64" stopIfTrue="1" operator="greaterThan">
      <formula>70</formula>
    </cfRule>
    <cfRule type="cellIs" dxfId="1789" priority="65" stopIfTrue="1" operator="between">
      <formula>60</formula>
      <formula>70</formula>
    </cfRule>
    <cfRule type="cellIs" dxfId="1788" priority="66" stopIfTrue="1" operator="between">
      <formula>45</formula>
      <formula>60</formula>
    </cfRule>
  </conditionalFormatting>
  <conditionalFormatting sqref="AA4">
    <cfRule type="cellIs" dxfId="1787" priority="61" stopIfTrue="1" operator="greaterThan">
      <formula>70</formula>
    </cfRule>
    <cfRule type="cellIs" dxfId="1786" priority="62" stopIfTrue="1" operator="between">
      <formula>60</formula>
      <formula>70</formula>
    </cfRule>
    <cfRule type="cellIs" dxfId="1785" priority="63" stopIfTrue="1" operator="between">
      <formula>45</formula>
      <formula>60</formula>
    </cfRule>
  </conditionalFormatting>
  <conditionalFormatting sqref="J4">
    <cfRule type="cellIs" dxfId="1784" priority="58" stopIfTrue="1" operator="greaterThan">
      <formula>70</formula>
    </cfRule>
    <cfRule type="cellIs" dxfId="1783" priority="59" stopIfTrue="1" operator="between">
      <formula>60</formula>
      <formula>70</formula>
    </cfRule>
    <cfRule type="cellIs" dxfId="1782" priority="60" stopIfTrue="1" operator="between">
      <formula>45</formula>
      <formula>60</formula>
    </cfRule>
  </conditionalFormatting>
  <conditionalFormatting sqref="L4">
    <cfRule type="cellIs" dxfId="1781" priority="55" stopIfTrue="1" operator="greaterThan">
      <formula>70</formula>
    </cfRule>
    <cfRule type="cellIs" dxfId="1780" priority="56" stopIfTrue="1" operator="between">
      <formula>60</formula>
      <formula>70</formula>
    </cfRule>
    <cfRule type="cellIs" dxfId="1779" priority="57" stopIfTrue="1" operator="between">
      <formula>45</formula>
      <formula>60</formula>
    </cfRule>
  </conditionalFormatting>
  <conditionalFormatting sqref="P4">
    <cfRule type="cellIs" dxfId="1778" priority="52" stopIfTrue="1" operator="greaterThan">
      <formula>70</formula>
    </cfRule>
    <cfRule type="cellIs" dxfId="1777" priority="53" stopIfTrue="1" operator="between">
      <formula>60</formula>
      <formula>70</formula>
    </cfRule>
    <cfRule type="cellIs" dxfId="1776" priority="54" stopIfTrue="1" operator="between">
      <formula>45</formula>
      <formula>60</formula>
    </cfRule>
  </conditionalFormatting>
  <conditionalFormatting sqref="Q4">
    <cfRule type="cellIs" dxfId="1775" priority="49" stopIfTrue="1" operator="greaterThan">
      <formula>70</formula>
    </cfRule>
    <cfRule type="cellIs" dxfId="1774" priority="50" stopIfTrue="1" operator="between">
      <formula>60</formula>
      <formula>70</formula>
    </cfRule>
    <cfRule type="cellIs" dxfId="1773" priority="51" stopIfTrue="1" operator="between">
      <formula>45</formula>
      <formula>60</formula>
    </cfRule>
  </conditionalFormatting>
  <conditionalFormatting sqref="R4">
    <cfRule type="cellIs" dxfId="1772" priority="46" stopIfTrue="1" operator="greaterThan">
      <formula>70</formula>
    </cfRule>
    <cfRule type="cellIs" dxfId="1771" priority="47" stopIfTrue="1" operator="between">
      <formula>60</formula>
      <formula>70</formula>
    </cfRule>
    <cfRule type="cellIs" dxfId="1770" priority="48" stopIfTrue="1" operator="between">
      <formula>45</formula>
      <formula>60</formula>
    </cfRule>
  </conditionalFormatting>
  <conditionalFormatting sqref="K4">
    <cfRule type="cellIs" dxfId="1769" priority="43" stopIfTrue="1" operator="greaterThan">
      <formula>70</formula>
    </cfRule>
    <cfRule type="cellIs" dxfId="1768" priority="44" stopIfTrue="1" operator="between">
      <formula>60</formula>
      <formula>70</formula>
    </cfRule>
    <cfRule type="cellIs" dxfId="1767" priority="45" stopIfTrue="1" operator="between">
      <formula>45</formula>
      <formula>60</formula>
    </cfRule>
  </conditionalFormatting>
  <conditionalFormatting sqref="C4">
    <cfRule type="cellIs" dxfId="1766" priority="40" stopIfTrue="1" operator="greaterThan">
      <formula>70</formula>
    </cfRule>
    <cfRule type="cellIs" dxfId="1765" priority="41" stopIfTrue="1" operator="between">
      <formula>60</formula>
      <formula>70</formula>
    </cfRule>
    <cfRule type="cellIs" dxfId="1764" priority="42" stopIfTrue="1" operator="between">
      <formula>45</formula>
      <formula>60</formula>
    </cfRule>
  </conditionalFormatting>
  <conditionalFormatting sqref="H4">
    <cfRule type="cellIs" dxfId="1763" priority="37" stopIfTrue="1" operator="greaterThan">
      <formula>70</formula>
    </cfRule>
    <cfRule type="cellIs" dxfId="1762" priority="38" stopIfTrue="1" operator="between">
      <formula>60</formula>
      <formula>70</formula>
    </cfRule>
    <cfRule type="cellIs" dxfId="1761" priority="39" stopIfTrue="1" operator="between">
      <formula>45</formula>
      <formula>60</formula>
    </cfRule>
  </conditionalFormatting>
  <conditionalFormatting sqref="V4">
    <cfRule type="cellIs" dxfId="1760" priority="34" stopIfTrue="1" operator="greaterThan">
      <formula>70</formula>
    </cfRule>
    <cfRule type="cellIs" dxfId="1759" priority="35" stopIfTrue="1" operator="between">
      <formula>60</formula>
      <formula>70</formula>
    </cfRule>
    <cfRule type="cellIs" dxfId="1758" priority="36" stopIfTrue="1" operator="between">
      <formula>45</formula>
      <formula>60</formula>
    </cfRule>
  </conditionalFormatting>
  <conditionalFormatting sqref="AB4">
    <cfRule type="cellIs" dxfId="1757" priority="31" stopIfTrue="1" operator="greaterThan">
      <formula>70</formula>
    </cfRule>
    <cfRule type="cellIs" dxfId="1756" priority="32" stopIfTrue="1" operator="between">
      <formula>60</formula>
      <formula>70</formula>
    </cfRule>
    <cfRule type="cellIs" dxfId="1755" priority="33" stopIfTrue="1" operator="between">
      <formula>45</formula>
      <formula>60</formula>
    </cfRule>
  </conditionalFormatting>
  <conditionalFormatting sqref="AC4">
    <cfRule type="cellIs" dxfId="1754" priority="28" stopIfTrue="1" operator="greaterThan">
      <formula>70</formula>
    </cfRule>
    <cfRule type="cellIs" dxfId="1753" priority="29" stopIfTrue="1" operator="between">
      <formula>60</formula>
      <formula>70</formula>
    </cfRule>
    <cfRule type="cellIs" dxfId="1752" priority="30" stopIfTrue="1" operator="between">
      <formula>45</formula>
      <formula>60</formula>
    </cfRule>
  </conditionalFormatting>
  <conditionalFormatting sqref="E4">
    <cfRule type="cellIs" dxfId="1751" priority="25" stopIfTrue="1" operator="greaterThan">
      <formula>70</formula>
    </cfRule>
    <cfRule type="cellIs" dxfId="1750" priority="26" stopIfTrue="1" operator="between">
      <formula>60</formula>
      <formula>70</formula>
    </cfRule>
    <cfRule type="cellIs" dxfId="1749" priority="27" stopIfTrue="1" operator="between">
      <formula>45</formula>
      <formula>60</formula>
    </cfRule>
  </conditionalFormatting>
  <conditionalFormatting sqref="S4">
    <cfRule type="cellIs" dxfId="1748" priority="22" stopIfTrue="1" operator="greaterThan">
      <formula>70</formula>
    </cfRule>
    <cfRule type="cellIs" dxfId="1747" priority="23" stopIfTrue="1" operator="between">
      <formula>60</formula>
      <formula>70</formula>
    </cfRule>
    <cfRule type="cellIs" dxfId="1746" priority="24" stopIfTrue="1" operator="between">
      <formula>45</formula>
      <formula>60</formula>
    </cfRule>
  </conditionalFormatting>
  <conditionalFormatting sqref="D4">
    <cfRule type="cellIs" dxfId="1745" priority="19" stopIfTrue="1" operator="greaterThan">
      <formula>70</formula>
    </cfRule>
    <cfRule type="cellIs" dxfId="1744" priority="20" stopIfTrue="1" operator="between">
      <formula>60</formula>
      <formula>70</formula>
    </cfRule>
    <cfRule type="cellIs" dxfId="1743" priority="21" stopIfTrue="1" operator="between">
      <formula>45</formula>
      <formula>60</formula>
    </cfRule>
  </conditionalFormatting>
  <conditionalFormatting sqref="I4">
    <cfRule type="cellIs" dxfId="1742" priority="16" stopIfTrue="1" operator="greaterThan">
      <formula>70</formula>
    </cfRule>
    <cfRule type="cellIs" dxfId="1741" priority="17" stopIfTrue="1" operator="between">
      <formula>60</formula>
      <formula>70</formula>
    </cfRule>
    <cfRule type="cellIs" dxfId="1740" priority="18" stopIfTrue="1" operator="between">
      <formula>45</formula>
      <formula>60</formula>
    </cfRule>
  </conditionalFormatting>
  <conditionalFormatting sqref="W4">
    <cfRule type="cellIs" dxfId="1739" priority="13" stopIfTrue="1" operator="greaterThan">
      <formula>70</formula>
    </cfRule>
    <cfRule type="cellIs" dxfId="1738" priority="14" stopIfTrue="1" operator="between">
      <formula>60</formula>
      <formula>70</formula>
    </cfRule>
    <cfRule type="cellIs" dxfId="1737" priority="15" stopIfTrue="1" operator="between">
      <formula>45</formula>
      <formula>60</formula>
    </cfRule>
  </conditionalFormatting>
  <conditionalFormatting sqref="B4">
    <cfRule type="cellIs" dxfId="1736" priority="7" stopIfTrue="1" operator="greaterThan">
      <formula>70</formula>
    </cfRule>
    <cfRule type="cellIs" dxfId="1735" priority="8" stopIfTrue="1" operator="between">
      <formula>60</formula>
      <formula>70</formula>
    </cfRule>
    <cfRule type="cellIs" dxfId="1734" priority="9" stopIfTrue="1" operator="between">
      <formula>45</formula>
      <formula>60</formula>
    </cfRule>
  </conditionalFormatting>
  <conditionalFormatting sqref="T4">
    <cfRule type="cellIs" dxfId="1733" priority="4" stopIfTrue="1" operator="greaterThan">
      <formula>70</formula>
    </cfRule>
    <cfRule type="cellIs" dxfId="1732" priority="5" stopIfTrue="1" operator="between">
      <formula>60</formula>
      <formula>70</formula>
    </cfRule>
    <cfRule type="cellIs" dxfId="1731" priority="6" stopIfTrue="1" operator="between">
      <formula>45</formula>
      <formula>60</formula>
    </cfRule>
  </conditionalFormatting>
  <conditionalFormatting sqref="X4">
    <cfRule type="cellIs" dxfId="1730" priority="1" stopIfTrue="1" operator="greaterThan">
      <formula>70</formula>
    </cfRule>
    <cfRule type="cellIs" dxfId="1729" priority="2" stopIfTrue="1" operator="between">
      <formula>60</formula>
      <formula>70</formula>
    </cfRule>
    <cfRule type="cellIs" dxfId="1728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11.869</v>
      </c>
      <c r="C3" s="11">
        <v>13.175000000000001</v>
      </c>
      <c r="D3" s="11">
        <v>13.659000000000001</v>
      </c>
      <c r="E3" s="11">
        <v>3.8010000000000002</v>
      </c>
      <c r="F3" s="11">
        <v>12.343999999999999</v>
      </c>
      <c r="G3" s="11">
        <v>9.2070000000000007</v>
      </c>
      <c r="H3" s="11">
        <v>13.753</v>
      </c>
      <c r="I3" s="11">
        <v>9.6129999999999995</v>
      </c>
      <c r="J3" s="11">
        <v>9.4290000000000003</v>
      </c>
      <c r="K3" s="11">
        <v>10.881</v>
      </c>
      <c r="L3" s="11">
        <v>11.916</v>
      </c>
      <c r="M3" s="11">
        <v>13.507</v>
      </c>
      <c r="N3" s="11">
        <v>10.284000000000001</v>
      </c>
      <c r="O3" s="11">
        <v>10.596</v>
      </c>
      <c r="P3" s="11">
        <v>10.14</v>
      </c>
      <c r="Q3" s="11">
        <v>6.47</v>
      </c>
      <c r="R3" s="11">
        <v>4.2160000000000002</v>
      </c>
      <c r="S3" s="11">
        <v>7.3339999999999996</v>
      </c>
      <c r="T3" s="11">
        <v>13.122999999999999</v>
      </c>
      <c r="U3" s="11">
        <v>9.3949999999999996</v>
      </c>
      <c r="V3" s="11">
        <v>9.2970000000000006</v>
      </c>
      <c r="W3" s="11">
        <v>11.568</v>
      </c>
      <c r="X3" s="11">
        <v>12.282999999999999</v>
      </c>
      <c r="Y3" s="11">
        <v>11.803000000000001</v>
      </c>
      <c r="Z3" s="11">
        <v>13.481999999999999</v>
      </c>
      <c r="AA3" s="11">
        <v>10.987</v>
      </c>
      <c r="AB3" s="11">
        <v>13.568</v>
      </c>
      <c r="AC3" s="11">
        <v>9.1129999999999995</v>
      </c>
      <c r="AD3" s="11">
        <v>10.662000000000001</v>
      </c>
      <c r="AE3" s="11">
        <v>10.855</v>
      </c>
      <c r="AF3" s="11">
        <v>9.0709999999999997</v>
      </c>
      <c r="AG3" s="11">
        <v>8.7550000000000008</v>
      </c>
      <c r="AH3" s="11"/>
      <c r="AI3" s="11"/>
      <c r="AM3" s="5"/>
    </row>
    <row r="4" spans="1:40" s="4" customFormat="1" x14ac:dyDescent="0.25">
      <c r="A4" s="3" t="s">
        <v>7</v>
      </c>
      <c r="B4" s="22">
        <v>67</v>
      </c>
      <c r="C4" s="22">
        <v>64</v>
      </c>
      <c r="D4" s="22">
        <v>41</v>
      </c>
      <c r="E4" s="22">
        <v>17</v>
      </c>
      <c r="F4" s="22">
        <v>68</v>
      </c>
      <c r="G4" s="22">
        <v>71</v>
      </c>
      <c r="H4" s="22">
        <v>59</v>
      </c>
      <c r="I4" s="22">
        <v>74</v>
      </c>
      <c r="J4" s="22">
        <v>73</v>
      </c>
      <c r="K4" s="22">
        <v>66</v>
      </c>
      <c r="L4" s="22">
        <v>50</v>
      </c>
      <c r="M4" s="22">
        <v>41</v>
      </c>
      <c r="N4" s="22">
        <v>75</v>
      </c>
      <c r="O4" s="22">
        <v>68</v>
      </c>
      <c r="P4" s="22">
        <v>71</v>
      </c>
      <c r="Q4" s="22">
        <v>16</v>
      </c>
      <c r="R4" s="22">
        <v>16</v>
      </c>
      <c r="S4" s="22">
        <v>19</v>
      </c>
      <c r="T4" s="22">
        <v>70</v>
      </c>
      <c r="U4" s="22">
        <v>71</v>
      </c>
      <c r="V4" s="22">
        <v>71</v>
      </c>
      <c r="W4" s="22">
        <v>52</v>
      </c>
      <c r="X4" s="22">
        <v>49</v>
      </c>
      <c r="Y4" s="22">
        <v>63</v>
      </c>
      <c r="Z4" s="22">
        <v>23</v>
      </c>
      <c r="AA4" s="22">
        <v>68</v>
      </c>
      <c r="AB4" s="22">
        <v>66</v>
      </c>
      <c r="AC4" s="22">
        <v>69</v>
      </c>
      <c r="AD4" s="22">
        <v>61</v>
      </c>
      <c r="AE4" s="22">
        <v>59</v>
      </c>
      <c r="AF4" s="22">
        <v>67</v>
      </c>
      <c r="AG4" s="22">
        <v>66</v>
      </c>
      <c r="AI4" s="15">
        <f>SUM(C4:AG4)</f>
        <v>1744</v>
      </c>
      <c r="AJ4" s="6">
        <f>AVERAGE(C4:AG4)</f>
        <v>56.258064516129032</v>
      </c>
      <c r="AK4" s="17"/>
    </row>
    <row r="5" spans="1:40" x14ac:dyDescent="0.25">
      <c r="A5" s="2" t="s">
        <v>12</v>
      </c>
      <c r="B5" s="16">
        <f t="shared" ref="B5:AG5" si="0">$A6+B6</f>
        <v>105499</v>
      </c>
      <c r="C5" s="16">
        <f t="shared" si="0"/>
        <v>105563</v>
      </c>
      <c r="D5" s="16">
        <f t="shared" si="0"/>
        <v>105604</v>
      </c>
      <c r="E5" s="16">
        <f t="shared" si="0"/>
        <v>105621</v>
      </c>
      <c r="F5" s="16">
        <f t="shared" si="0"/>
        <v>105689</v>
      </c>
      <c r="G5" s="16">
        <f t="shared" si="0"/>
        <v>105760</v>
      </c>
      <c r="H5" s="16">
        <f t="shared" si="0"/>
        <v>105819</v>
      </c>
      <c r="I5" s="16">
        <f t="shared" si="0"/>
        <v>105893</v>
      </c>
      <c r="J5" s="16">
        <f t="shared" si="0"/>
        <v>105966</v>
      </c>
      <c r="K5" s="16">
        <f t="shared" si="0"/>
        <v>106032</v>
      </c>
      <c r="L5" s="16">
        <f t="shared" si="0"/>
        <v>106082</v>
      </c>
      <c r="M5" s="16">
        <f t="shared" si="0"/>
        <v>106123</v>
      </c>
      <c r="N5" s="16">
        <f t="shared" si="0"/>
        <v>106198</v>
      </c>
      <c r="O5" s="16">
        <f t="shared" si="0"/>
        <v>106266</v>
      </c>
      <c r="P5" s="16">
        <f t="shared" si="0"/>
        <v>106337</v>
      </c>
      <c r="Q5" s="16">
        <f t="shared" si="0"/>
        <v>106353</v>
      </c>
      <c r="R5" s="16">
        <f t="shared" si="0"/>
        <v>106369</v>
      </c>
      <c r="S5" s="16">
        <f t="shared" si="0"/>
        <v>106388</v>
      </c>
      <c r="T5" s="16">
        <f t="shared" si="0"/>
        <v>106458</v>
      </c>
      <c r="U5" s="16">
        <f t="shared" si="0"/>
        <v>106529</v>
      </c>
      <c r="V5" s="16">
        <f t="shared" si="0"/>
        <v>106600</v>
      </c>
      <c r="W5" s="16">
        <f t="shared" si="0"/>
        <v>106652</v>
      </c>
      <c r="X5" s="16">
        <f t="shared" si="0"/>
        <v>106701</v>
      </c>
      <c r="Y5" s="16">
        <f t="shared" si="0"/>
        <v>106764</v>
      </c>
      <c r="Z5" s="16">
        <f t="shared" si="0"/>
        <v>106787</v>
      </c>
      <c r="AA5" s="16">
        <f t="shared" si="0"/>
        <v>106855</v>
      </c>
      <c r="AB5" s="16">
        <f t="shared" si="0"/>
        <v>106921</v>
      </c>
      <c r="AC5" s="16">
        <f t="shared" si="0"/>
        <v>106990</v>
      </c>
      <c r="AD5" s="16">
        <f t="shared" si="0"/>
        <v>107051</v>
      </c>
      <c r="AE5" s="16">
        <f t="shared" si="0"/>
        <v>107110</v>
      </c>
      <c r="AF5" s="16">
        <f t="shared" si="0"/>
        <v>107177</v>
      </c>
      <c r="AG5" s="16">
        <f t="shared" si="0"/>
        <v>107243</v>
      </c>
      <c r="AI5" s="16">
        <f>MAX(C5:AG5)-B5</f>
        <v>1744</v>
      </c>
    </row>
    <row r="6" spans="1:40" s="15" customFormat="1" x14ac:dyDescent="0.25">
      <c r="A6" s="2">
        <v>46549</v>
      </c>
      <c r="B6">
        <v>58950</v>
      </c>
      <c r="C6">
        <v>59014</v>
      </c>
      <c r="D6">
        <v>59055</v>
      </c>
      <c r="E6">
        <v>59072</v>
      </c>
      <c r="F6">
        <v>59140</v>
      </c>
      <c r="G6">
        <v>59211</v>
      </c>
      <c r="H6">
        <v>59270</v>
      </c>
      <c r="I6">
        <v>59344</v>
      </c>
      <c r="J6">
        <v>59417</v>
      </c>
      <c r="K6">
        <v>59483</v>
      </c>
      <c r="L6">
        <v>59533</v>
      </c>
      <c r="M6">
        <v>59574</v>
      </c>
      <c r="N6">
        <v>59649</v>
      </c>
      <c r="O6">
        <v>59717</v>
      </c>
      <c r="P6">
        <v>59788</v>
      </c>
      <c r="Q6">
        <v>59804</v>
      </c>
      <c r="R6">
        <v>59820</v>
      </c>
      <c r="S6">
        <v>59839</v>
      </c>
      <c r="T6">
        <v>59909</v>
      </c>
      <c r="U6">
        <v>59980</v>
      </c>
      <c r="V6">
        <v>60051</v>
      </c>
      <c r="W6">
        <v>60103</v>
      </c>
      <c r="X6">
        <v>60152</v>
      </c>
      <c r="Y6">
        <v>60215</v>
      </c>
      <c r="Z6">
        <v>60238</v>
      </c>
      <c r="AA6">
        <v>60306</v>
      </c>
      <c r="AB6">
        <v>60372</v>
      </c>
      <c r="AC6">
        <v>60441</v>
      </c>
      <c r="AD6">
        <v>60502</v>
      </c>
      <c r="AE6">
        <v>60561</v>
      </c>
      <c r="AF6">
        <v>60628</v>
      </c>
      <c r="AG6">
        <v>60694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>
        <f t="shared" ref="B8" si="1">B4*(1+$A$9)</f>
        <v>69.344999999999999</v>
      </c>
      <c r="C8">
        <f t="shared" ref="C8:D8" si="2">C4*(1+$A$9)</f>
        <v>66.239999999999995</v>
      </c>
      <c r="D8">
        <f t="shared" si="2"/>
        <v>42.434999999999995</v>
      </c>
      <c r="E8">
        <f t="shared" ref="E8:F8" si="3">E4*(1+$A$9)</f>
        <v>17.594999999999999</v>
      </c>
      <c r="F8">
        <f t="shared" si="3"/>
        <v>70.38</v>
      </c>
      <c r="G8">
        <f t="shared" ref="G8:H8" si="4">G4*(1+$A$9)</f>
        <v>73.484999999999999</v>
      </c>
      <c r="H8">
        <f t="shared" si="4"/>
        <v>61.064999999999998</v>
      </c>
      <c r="I8">
        <f t="shared" ref="I8:J8" si="5">I4*(1+$A$9)</f>
        <v>76.589999999999989</v>
      </c>
      <c r="J8">
        <f t="shared" si="5"/>
        <v>75.554999999999993</v>
      </c>
      <c r="K8">
        <f t="shared" ref="K8:L8" si="6">K4*(1+$A$9)</f>
        <v>68.309999999999988</v>
      </c>
      <c r="L8">
        <f t="shared" si="6"/>
        <v>51.749999999999993</v>
      </c>
      <c r="M8">
        <f t="shared" ref="M8:N8" si="7">M4*(1+$A$9)</f>
        <v>42.434999999999995</v>
      </c>
      <c r="N8">
        <f t="shared" si="7"/>
        <v>77.625</v>
      </c>
      <c r="O8">
        <f t="shared" ref="O8:P8" si="8">O4*(1+$A$9)</f>
        <v>70.38</v>
      </c>
      <c r="P8">
        <f t="shared" si="8"/>
        <v>73.484999999999999</v>
      </c>
      <c r="Q8">
        <f t="shared" ref="Q8:R8" si="9">Q4*(1+$A$9)</f>
        <v>16.559999999999999</v>
      </c>
      <c r="R8">
        <f t="shared" si="9"/>
        <v>16.559999999999999</v>
      </c>
      <c r="S8">
        <f t="shared" ref="S8:T8" si="10">S4*(1+$A$9)</f>
        <v>19.664999999999999</v>
      </c>
      <c r="T8">
        <f t="shared" si="10"/>
        <v>72.449999999999989</v>
      </c>
      <c r="U8">
        <f t="shared" ref="U8:V8" si="11">U4*(1+$A$9)</f>
        <v>73.484999999999999</v>
      </c>
      <c r="V8">
        <f t="shared" si="11"/>
        <v>73.484999999999999</v>
      </c>
      <c r="W8">
        <f t="shared" ref="W8:X8" si="12">W4*(1+$A$9)</f>
        <v>53.819999999999993</v>
      </c>
      <c r="X8">
        <f t="shared" si="12"/>
        <v>50.714999999999996</v>
      </c>
      <c r="Y8">
        <f t="shared" ref="Y8:Z8" si="13">Y4*(1+$A$9)</f>
        <v>65.204999999999998</v>
      </c>
      <c r="Z8">
        <f t="shared" si="13"/>
        <v>23.805</v>
      </c>
      <c r="AA8">
        <f t="shared" ref="AA8:AB8" si="14">AA4*(1+$A$9)</f>
        <v>70.38</v>
      </c>
      <c r="AB8">
        <f t="shared" si="14"/>
        <v>68.309999999999988</v>
      </c>
      <c r="AC8">
        <f t="shared" ref="AC8:AD8" si="15">AC4*(1+$A$9)</f>
        <v>71.414999999999992</v>
      </c>
      <c r="AD8">
        <f t="shared" si="15"/>
        <v>63.134999999999998</v>
      </c>
      <c r="AE8">
        <f t="shared" ref="AE8:AF8" si="16">AE4*(1+$A$9)</f>
        <v>61.064999999999998</v>
      </c>
      <c r="AF8">
        <f t="shared" si="16"/>
        <v>69.344999999999999</v>
      </c>
      <c r="AG8">
        <f t="shared" ref="AG8" si="17">AG4*(1+$A$9)</f>
        <v>68.309999999999988</v>
      </c>
      <c r="AI8" s="15">
        <f>SUM(C8:AG8)</f>
        <v>1805.0399999999995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AE4 F4 Y4:Z4 M4:O4">
    <cfRule type="cellIs" dxfId="1727" priority="79" stopIfTrue="1" operator="greaterThan">
      <formula>70</formula>
    </cfRule>
    <cfRule type="cellIs" dxfId="1726" priority="80" stopIfTrue="1" operator="between">
      <formula>60</formula>
      <formula>70</formula>
    </cfRule>
    <cfRule type="cellIs" dxfId="1725" priority="81" stopIfTrue="1" operator="between">
      <formula>45</formula>
      <formula>60</formula>
    </cfRule>
  </conditionalFormatting>
  <conditionalFormatting sqref="AG4">
    <cfRule type="cellIs" dxfId="1724" priority="76" stopIfTrue="1" operator="greaterThan">
      <formula>70</formula>
    </cfRule>
    <cfRule type="cellIs" dxfId="1723" priority="77" stopIfTrue="1" operator="between">
      <formula>60</formula>
      <formula>70</formula>
    </cfRule>
    <cfRule type="cellIs" dxfId="1722" priority="78" stopIfTrue="1" operator="between">
      <formula>45</formula>
      <formula>60</formula>
    </cfRule>
  </conditionalFormatting>
  <conditionalFormatting sqref="AD4">
    <cfRule type="cellIs" dxfId="1721" priority="73" stopIfTrue="1" operator="greaterThan">
      <formula>70</formula>
    </cfRule>
    <cfRule type="cellIs" dxfId="1720" priority="74" stopIfTrue="1" operator="between">
      <formula>60</formula>
      <formula>70</formula>
    </cfRule>
    <cfRule type="cellIs" dxfId="1719" priority="75" stopIfTrue="1" operator="between">
      <formula>45</formula>
      <formula>60</formula>
    </cfRule>
  </conditionalFormatting>
  <conditionalFormatting sqref="G4">
    <cfRule type="cellIs" dxfId="1718" priority="70" stopIfTrue="1" operator="greaterThan">
      <formula>70</formula>
    </cfRule>
    <cfRule type="cellIs" dxfId="1717" priority="71" stopIfTrue="1" operator="between">
      <formula>60</formula>
      <formula>70</formula>
    </cfRule>
    <cfRule type="cellIs" dxfId="1716" priority="72" stopIfTrue="1" operator="between">
      <formula>45</formula>
      <formula>60</formula>
    </cfRule>
  </conditionalFormatting>
  <conditionalFormatting sqref="AF4">
    <cfRule type="cellIs" dxfId="1715" priority="67" stopIfTrue="1" operator="greaterThan">
      <formula>70</formula>
    </cfRule>
    <cfRule type="cellIs" dxfId="1714" priority="68" stopIfTrue="1" operator="between">
      <formula>60</formula>
      <formula>70</formula>
    </cfRule>
    <cfRule type="cellIs" dxfId="1713" priority="69" stopIfTrue="1" operator="between">
      <formula>45</formula>
      <formula>60</formula>
    </cfRule>
  </conditionalFormatting>
  <conditionalFormatting sqref="U4">
    <cfRule type="cellIs" dxfId="1712" priority="64" stopIfTrue="1" operator="greaterThan">
      <formula>70</formula>
    </cfRule>
    <cfRule type="cellIs" dxfId="1711" priority="65" stopIfTrue="1" operator="between">
      <formula>60</formula>
      <formula>70</formula>
    </cfRule>
    <cfRule type="cellIs" dxfId="1710" priority="66" stopIfTrue="1" operator="between">
      <formula>45</formula>
      <formula>60</formula>
    </cfRule>
  </conditionalFormatting>
  <conditionalFormatting sqref="AA4">
    <cfRule type="cellIs" dxfId="1709" priority="61" stopIfTrue="1" operator="greaterThan">
      <formula>70</formula>
    </cfRule>
    <cfRule type="cellIs" dxfId="1708" priority="62" stopIfTrue="1" operator="between">
      <formula>60</formula>
      <formula>70</formula>
    </cfRule>
    <cfRule type="cellIs" dxfId="1707" priority="63" stopIfTrue="1" operator="between">
      <formula>45</formula>
      <formula>60</formula>
    </cfRule>
  </conditionalFormatting>
  <conditionalFormatting sqref="J4">
    <cfRule type="cellIs" dxfId="1706" priority="58" stopIfTrue="1" operator="greaterThan">
      <formula>70</formula>
    </cfRule>
    <cfRule type="cellIs" dxfId="1705" priority="59" stopIfTrue="1" operator="between">
      <formula>60</formula>
      <formula>70</formula>
    </cfRule>
    <cfRule type="cellIs" dxfId="1704" priority="60" stopIfTrue="1" operator="between">
      <formula>45</formula>
      <formula>60</formula>
    </cfRule>
  </conditionalFormatting>
  <conditionalFormatting sqref="L4">
    <cfRule type="cellIs" dxfId="1703" priority="55" stopIfTrue="1" operator="greaterThan">
      <formula>70</formula>
    </cfRule>
    <cfRule type="cellIs" dxfId="1702" priority="56" stopIfTrue="1" operator="between">
      <formula>60</formula>
      <formula>70</formula>
    </cfRule>
    <cfRule type="cellIs" dxfId="1701" priority="57" stopIfTrue="1" operator="between">
      <formula>45</formula>
      <formula>60</formula>
    </cfRule>
  </conditionalFormatting>
  <conditionalFormatting sqref="P4">
    <cfRule type="cellIs" dxfId="1700" priority="52" stopIfTrue="1" operator="greaterThan">
      <formula>70</formula>
    </cfRule>
    <cfRule type="cellIs" dxfId="1699" priority="53" stopIfTrue="1" operator="between">
      <formula>60</formula>
      <formula>70</formula>
    </cfRule>
    <cfRule type="cellIs" dxfId="1698" priority="54" stopIfTrue="1" operator="between">
      <formula>45</formula>
      <formula>60</formula>
    </cfRule>
  </conditionalFormatting>
  <conditionalFormatting sqref="Q4">
    <cfRule type="cellIs" dxfId="1697" priority="49" stopIfTrue="1" operator="greaterThan">
      <formula>70</formula>
    </cfRule>
    <cfRule type="cellIs" dxfId="1696" priority="50" stopIfTrue="1" operator="between">
      <formula>60</formula>
      <formula>70</formula>
    </cfRule>
    <cfRule type="cellIs" dxfId="1695" priority="51" stopIfTrue="1" operator="between">
      <formula>45</formula>
      <formula>60</formula>
    </cfRule>
  </conditionalFormatting>
  <conditionalFormatting sqref="R4">
    <cfRule type="cellIs" dxfId="1694" priority="46" stopIfTrue="1" operator="greaterThan">
      <formula>70</formula>
    </cfRule>
    <cfRule type="cellIs" dxfId="1693" priority="47" stopIfTrue="1" operator="between">
      <formula>60</formula>
      <formula>70</formula>
    </cfRule>
    <cfRule type="cellIs" dxfId="1692" priority="48" stopIfTrue="1" operator="between">
      <formula>45</formula>
      <formula>60</formula>
    </cfRule>
  </conditionalFormatting>
  <conditionalFormatting sqref="K4">
    <cfRule type="cellIs" dxfId="1691" priority="43" stopIfTrue="1" operator="greaterThan">
      <formula>70</formula>
    </cfRule>
    <cfRule type="cellIs" dxfId="1690" priority="44" stopIfTrue="1" operator="between">
      <formula>60</formula>
      <formula>70</formula>
    </cfRule>
    <cfRule type="cellIs" dxfId="1689" priority="45" stopIfTrue="1" operator="between">
      <formula>45</formula>
      <formula>60</formula>
    </cfRule>
  </conditionalFormatting>
  <conditionalFormatting sqref="C4">
    <cfRule type="cellIs" dxfId="1688" priority="40" stopIfTrue="1" operator="greaterThan">
      <formula>70</formula>
    </cfRule>
    <cfRule type="cellIs" dxfId="1687" priority="41" stopIfTrue="1" operator="between">
      <formula>60</formula>
      <formula>70</formula>
    </cfRule>
    <cfRule type="cellIs" dxfId="1686" priority="42" stopIfTrue="1" operator="between">
      <formula>45</formula>
      <formula>60</formula>
    </cfRule>
  </conditionalFormatting>
  <conditionalFormatting sqref="H4">
    <cfRule type="cellIs" dxfId="1685" priority="37" stopIfTrue="1" operator="greaterThan">
      <formula>70</formula>
    </cfRule>
    <cfRule type="cellIs" dxfId="1684" priority="38" stopIfTrue="1" operator="between">
      <formula>60</formula>
      <formula>70</formula>
    </cfRule>
    <cfRule type="cellIs" dxfId="1683" priority="39" stopIfTrue="1" operator="between">
      <formula>45</formula>
      <formula>60</formula>
    </cfRule>
  </conditionalFormatting>
  <conditionalFormatting sqref="V4">
    <cfRule type="cellIs" dxfId="1682" priority="34" stopIfTrue="1" operator="greaterThan">
      <formula>70</formula>
    </cfRule>
    <cfRule type="cellIs" dxfId="1681" priority="35" stopIfTrue="1" operator="between">
      <formula>60</formula>
      <formula>70</formula>
    </cfRule>
    <cfRule type="cellIs" dxfId="1680" priority="36" stopIfTrue="1" operator="between">
      <formula>45</formula>
      <formula>60</formula>
    </cfRule>
  </conditionalFormatting>
  <conditionalFormatting sqref="AB4">
    <cfRule type="cellIs" dxfId="1679" priority="31" stopIfTrue="1" operator="greaterThan">
      <formula>70</formula>
    </cfRule>
    <cfRule type="cellIs" dxfId="1678" priority="32" stopIfTrue="1" operator="between">
      <formula>60</formula>
      <formula>70</formula>
    </cfRule>
    <cfRule type="cellIs" dxfId="1677" priority="33" stopIfTrue="1" operator="between">
      <formula>45</formula>
      <formula>60</formula>
    </cfRule>
  </conditionalFormatting>
  <conditionalFormatting sqref="AC4">
    <cfRule type="cellIs" dxfId="1676" priority="28" stopIfTrue="1" operator="greaterThan">
      <formula>70</formula>
    </cfRule>
    <cfRule type="cellIs" dxfId="1675" priority="29" stopIfTrue="1" operator="between">
      <formula>60</formula>
      <formula>70</formula>
    </cfRule>
    <cfRule type="cellIs" dxfId="1674" priority="30" stopIfTrue="1" operator="between">
      <formula>45</formula>
      <formula>60</formula>
    </cfRule>
  </conditionalFormatting>
  <conditionalFormatting sqref="E4">
    <cfRule type="cellIs" dxfId="1673" priority="25" stopIfTrue="1" operator="greaterThan">
      <formula>70</formula>
    </cfRule>
    <cfRule type="cellIs" dxfId="1672" priority="26" stopIfTrue="1" operator="between">
      <formula>60</formula>
      <formula>70</formula>
    </cfRule>
    <cfRule type="cellIs" dxfId="1671" priority="27" stopIfTrue="1" operator="between">
      <formula>45</formula>
      <formula>60</formula>
    </cfRule>
  </conditionalFormatting>
  <conditionalFormatting sqref="S4">
    <cfRule type="cellIs" dxfId="1670" priority="22" stopIfTrue="1" operator="greaterThan">
      <formula>70</formula>
    </cfRule>
    <cfRule type="cellIs" dxfId="1669" priority="23" stopIfTrue="1" operator="between">
      <formula>60</formula>
      <formula>70</formula>
    </cfRule>
    <cfRule type="cellIs" dxfId="1668" priority="24" stopIfTrue="1" operator="between">
      <formula>45</formula>
      <formula>60</formula>
    </cfRule>
  </conditionalFormatting>
  <conditionalFormatting sqref="D4">
    <cfRule type="cellIs" dxfId="1667" priority="19" stopIfTrue="1" operator="greaterThan">
      <formula>70</formula>
    </cfRule>
    <cfRule type="cellIs" dxfId="1666" priority="20" stopIfTrue="1" operator="between">
      <formula>60</formula>
      <formula>70</formula>
    </cfRule>
    <cfRule type="cellIs" dxfId="1665" priority="21" stopIfTrue="1" operator="between">
      <formula>45</formula>
      <formula>60</formula>
    </cfRule>
  </conditionalFormatting>
  <conditionalFormatting sqref="I4">
    <cfRule type="cellIs" dxfId="1664" priority="16" stopIfTrue="1" operator="greaterThan">
      <formula>70</formula>
    </cfRule>
    <cfRule type="cellIs" dxfId="1663" priority="17" stopIfTrue="1" operator="between">
      <formula>60</formula>
      <formula>70</formula>
    </cfRule>
    <cfRule type="cellIs" dxfId="1662" priority="18" stopIfTrue="1" operator="between">
      <formula>45</formula>
      <formula>60</formula>
    </cfRule>
  </conditionalFormatting>
  <conditionalFormatting sqref="W4">
    <cfRule type="cellIs" dxfId="1661" priority="13" stopIfTrue="1" operator="greaterThan">
      <formula>70</formula>
    </cfRule>
    <cfRule type="cellIs" dxfId="1660" priority="14" stopIfTrue="1" operator="between">
      <formula>60</formula>
      <formula>70</formula>
    </cfRule>
    <cfRule type="cellIs" dxfId="1659" priority="15" stopIfTrue="1" operator="between">
      <formula>45</formula>
      <formula>60</formula>
    </cfRule>
  </conditionalFormatting>
  <conditionalFormatting sqref="T4">
    <cfRule type="cellIs" dxfId="1658" priority="7" stopIfTrue="1" operator="greaterThan">
      <formula>70</formula>
    </cfRule>
    <cfRule type="cellIs" dxfId="1657" priority="8" stopIfTrue="1" operator="between">
      <formula>60</formula>
      <formula>70</formula>
    </cfRule>
    <cfRule type="cellIs" dxfId="1656" priority="9" stopIfTrue="1" operator="between">
      <formula>45</formula>
      <formula>60</formula>
    </cfRule>
  </conditionalFormatting>
  <conditionalFormatting sqref="X4">
    <cfRule type="cellIs" dxfId="1655" priority="4" stopIfTrue="1" operator="greaterThan">
      <formula>70</formula>
    </cfRule>
    <cfRule type="cellIs" dxfId="1654" priority="5" stopIfTrue="1" operator="between">
      <formula>60</formula>
      <formula>70</formula>
    </cfRule>
    <cfRule type="cellIs" dxfId="1653" priority="6" stopIfTrue="1" operator="between">
      <formula>45</formula>
      <formula>60</formula>
    </cfRule>
  </conditionalFormatting>
  <conditionalFormatting sqref="B4">
    <cfRule type="cellIs" dxfId="1652" priority="1" stopIfTrue="1" operator="greaterThan">
      <formula>70</formula>
    </cfRule>
    <cfRule type="cellIs" dxfId="1651" priority="2" stopIfTrue="1" operator="between">
      <formula>60</formula>
      <formula>70</formula>
    </cfRule>
    <cfRule type="cellIs" dxfId="1650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8.7550000000000008</v>
      </c>
      <c r="C3" s="11">
        <v>11.291</v>
      </c>
      <c r="D3" s="11">
        <v>10.776</v>
      </c>
      <c r="E3" s="11">
        <v>2.339</v>
      </c>
      <c r="F3" s="11">
        <v>12.081</v>
      </c>
      <c r="G3" s="11">
        <v>10.195</v>
      </c>
      <c r="H3" s="11">
        <v>9.3179999999999996</v>
      </c>
      <c r="I3" s="11">
        <v>9.1029999999999998</v>
      </c>
      <c r="J3" s="11">
        <v>9.0190000000000001</v>
      </c>
      <c r="K3" s="11">
        <v>9.0389999999999997</v>
      </c>
      <c r="L3" s="11">
        <v>11.893000000000001</v>
      </c>
      <c r="M3" s="11">
        <v>8.8190000000000008</v>
      </c>
      <c r="N3" s="11">
        <v>12.26</v>
      </c>
      <c r="O3" s="11">
        <v>10.329000000000001</v>
      </c>
      <c r="P3" s="11">
        <v>12.779</v>
      </c>
      <c r="Q3" s="11">
        <v>9.2750000000000004</v>
      </c>
      <c r="R3" s="11">
        <v>9.5519999999999996</v>
      </c>
      <c r="S3" s="11">
        <v>13.034000000000001</v>
      </c>
      <c r="T3" s="11">
        <v>12.08</v>
      </c>
      <c r="U3" s="11">
        <v>12.327999999999999</v>
      </c>
      <c r="V3" s="11">
        <v>8.923</v>
      </c>
      <c r="W3" s="11">
        <v>8.7750000000000004</v>
      </c>
      <c r="X3" s="11">
        <v>13.468</v>
      </c>
      <c r="Y3" s="11">
        <v>12.411</v>
      </c>
      <c r="Z3" s="11">
        <v>11.787000000000001</v>
      </c>
      <c r="AA3" s="11">
        <v>11.505000000000001</v>
      </c>
      <c r="AB3" s="11">
        <v>10.308</v>
      </c>
      <c r="AC3" s="11">
        <v>13.163</v>
      </c>
      <c r="AD3" s="11">
        <v>11.244</v>
      </c>
      <c r="AE3" s="11">
        <v>3.8490000000000002</v>
      </c>
      <c r="AF3" s="11">
        <v>2.9929999999999999</v>
      </c>
      <c r="AG3" s="11">
        <v>13.318</v>
      </c>
      <c r="AH3" s="11"/>
      <c r="AI3" s="11"/>
      <c r="AM3" s="5"/>
    </row>
    <row r="4" spans="1:40" s="4" customFormat="1" x14ac:dyDescent="0.25">
      <c r="A4" s="3" t="s">
        <v>7</v>
      </c>
      <c r="B4" s="22">
        <v>66</v>
      </c>
      <c r="C4" s="22">
        <v>47</v>
      </c>
      <c r="D4" s="22">
        <v>40</v>
      </c>
      <c r="E4" s="22">
        <v>6</v>
      </c>
      <c r="F4" s="22">
        <v>19</v>
      </c>
      <c r="G4" s="22">
        <v>73</v>
      </c>
      <c r="H4" s="22">
        <v>71</v>
      </c>
      <c r="I4" s="22">
        <v>68</v>
      </c>
      <c r="J4" s="22">
        <v>68</v>
      </c>
      <c r="K4" s="22">
        <v>67</v>
      </c>
      <c r="L4" s="22">
        <v>59</v>
      </c>
      <c r="M4" s="22">
        <v>65</v>
      </c>
      <c r="N4" s="22">
        <v>54</v>
      </c>
      <c r="O4" s="22">
        <v>49</v>
      </c>
      <c r="P4" s="22">
        <v>34</v>
      </c>
      <c r="Q4" s="22">
        <v>68</v>
      </c>
      <c r="R4" s="22">
        <v>62</v>
      </c>
      <c r="S4" s="22">
        <v>46</v>
      </c>
      <c r="T4" s="22">
        <v>54</v>
      </c>
      <c r="U4" s="22">
        <v>60</v>
      </c>
      <c r="V4" s="22">
        <v>66</v>
      </c>
      <c r="W4" s="22">
        <v>65</v>
      </c>
      <c r="X4" s="22">
        <v>37</v>
      </c>
      <c r="Y4" s="22">
        <v>38</v>
      </c>
      <c r="Z4" s="22">
        <v>61</v>
      </c>
      <c r="AA4" s="22">
        <v>46</v>
      </c>
      <c r="AB4" s="22">
        <v>63</v>
      </c>
      <c r="AC4" s="22">
        <v>58</v>
      </c>
      <c r="AD4" s="22">
        <v>20</v>
      </c>
      <c r="AE4" s="22">
        <v>9</v>
      </c>
      <c r="AF4" s="22">
        <v>5</v>
      </c>
      <c r="AG4" s="22">
        <v>40</v>
      </c>
      <c r="AI4" s="15">
        <f>SUM(C4:AG4)</f>
        <v>1518</v>
      </c>
      <c r="AJ4" s="6">
        <f>AVERAGE(C4:AG4)</f>
        <v>48.967741935483872</v>
      </c>
      <c r="AK4" s="17"/>
    </row>
    <row r="5" spans="1:40" x14ac:dyDescent="0.25">
      <c r="A5" s="2" t="s">
        <v>12</v>
      </c>
      <c r="B5" s="16">
        <f t="shared" ref="B5:AG5" si="0">$A6+B6</f>
        <v>107243</v>
      </c>
      <c r="C5" s="16">
        <f t="shared" si="0"/>
        <v>107290</v>
      </c>
      <c r="D5" s="16">
        <f t="shared" si="0"/>
        <v>107330</v>
      </c>
      <c r="E5" s="16">
        <f t="shared" si="0"/>
        <v>107336</v>
      </c>
      <c r="F5" s="16">
        <f t="shared" si="0"/>
        <v>107355</v>
      </c>
      <c r="G5" s="16">
        <f t="shared" si="0"/>
        <v>107428</v>
      </c>
      <c r="H5" s="16">
        <f t="shared" si="0"/>
        <v>107499</v>
      </c>
      <c r="I5" s="16">
        <f t="shared" si="0"/>
        <v>107567</v>
      </c>
      <c r="J5" s="16">
        <f t="shared" si="0"/>
        <v>107635</v>
      </c>
      <c r="K5" s="16">
        <f t="shared" si="0"/>
        <v>107702</v>
      </c>
      <c r="L5" s="16">
        <f t="shared" si="0"/>
        <v>107761</v>
      </c>
      <c r="M5" s="16">
        <f t="shared" si="0"/>
        <v>107826</v>
      </c>
      <c r="N5" s="16">
        <f t="shared" si="0"/>
        <v>107880</v>
      </c>
      <c r="O5" s="16">
        <f t="shared" si="0"/>
        <v>107929</v>
      </c>
      <c r="P5" s="16">
        <f t="shared" si="0"/>
        <v>107963</v>
      </c>
      <c r="Q5" s="16">
        <f t="shared" si="0"/>
        <v>108031</v>
      </c>
      <c r="R5" s="16">
        <f t="shared" si="0"/>
        <v>108093</v>
      </c>
      <c r="S5" s="16">
        <f t="shared" si="0"/>
        <v>108139</v>
      </c>
      <c r="T5" s="16">
        <f t="shared" si="0"/>
        <v>108193</v>
      </c>
      <c r="U5" s="16">
        <f t="shared" si="0"/>
        <v>108253</v>
      </c>
      <c r="V5" s="16">
        <f t="shared" si="0"/>
        <v>108319</v>
      </c>
      <c r="W5" s="16">
        <f t="shared" si="0"/>
        <v>108384</v>
      </c>
      <c r="X5" s="16">
        <f t="shared" si="0"/>
        <v>108421</v>
      </c>
      <c r="Y5" s="16">
        <f t="shared" si="0"/>
        <v>108459</v>
      </c>
      <c r="Z5" s="16">
        <f t="shared" si="0"/>
        <v>108520</v>
      </c>
      <c r="AA5" s="16">
        <f t="shared" si="0"/>
        <v>108566</v>
      </c>
      <c r="AB5" s="16">
        <f t="shared" si="0"/>
        <v>108629</v>
      </c>
      <c r="AC5" s="16">
        <f t="shared" si="0"/>
        <v>108687</v>
      </c>
      <c r="AD5" s="16">
        <f t="shared" si="0"/>
        <v>108707</v>
      </c>
      <c r="AE5" s="16">
        <f t="shared" si="0"/>
        <v>108716</v>
      </c>
      <c r="AF5" s="16">
        <f t="shared" si="0"/>
        <v>108721</v>
      </c>
      <c r="AG5" s="16">
        <f t="shared" si="0"/>
        <v>108761</v>
      </c>
      <c r="AI5" s="16">
        <f>MAX(C5:AG5)-B5</f>
        <v>1518</v>
      </c>
    </row>
    <row r="6" spans="1:40" s="15" customFormat="1" x14ac:dyDescent="0.25">
      <c r="A6" s="2">
        <v>46549</v>
      </c>
      <c r="B6">
        <v>60694</v>
      </c>
      <c r="C6">
        <v>60741</v>
      </c>
      <c r="D6">
        <v>60781</v>
      </c>
      <c r="E6">
        <v>60787</v>
      </c>
      <c r="F6">
        <v>60806</v>
      </c>
      <c r="G6">
        <v>60879</v>
      </c>
      <c r="H6">
        <v>60950</v>
      </c>
      <c r="I6">
        <v>61018</v>
      </c>
      <c r="J6">
        <v>61086</v>
      </c>
      <c r="K6">
        <v>61153</v>
      </c>
      <c r="L6">
        <v>61212</v>
      </c>
      <c r="M6">
        <v>61277</v>
      </c>
      <c r="N6">
        <v>61331</v>
      </c>
      <c r="O6">
        <v>61380</v>
      </c>
      <c r="P6">
        <v>61414</v>
      </c>
      <c r="Q6">
        <v>61482</v>
      </c>
      <c r="R6">
        <v>61544</v>
      </c>
      <c r="S6">
        <v>61590</v>
      </c>
      <c r="T6">
        <v>61644</v>
      </c>
      <c r="U6">
        <v>61704</v>
      </c>
      <c r="V6">
        <v>61770</v>
      </c>
      <c r="W6">
        <v>61835</v>
      </c>
      <c r="X6">
        <v>61872</v>
      </c>
      <c r="Y6">
        <v>61910</v>
      </c>
      <c r="Z6">
        <v>61971</v>
      </c>
      <c r="AA6">
        <v>62017</v>
      </c>
      <c r="AB6">
        <v>62080</v>
      </c>
      <c r="AC6">
        <v>62138</v>
      </c>
      <c r="AD6">
        <v>62158</v>
      </c>
      <c r="AE6">
        <v>62167</v>
      </c>
      <c r="AF6">
        <v>62172</v>
      </c>
      <c r="AG6">
        <v>62212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>
        <f t="shared" ref="B8" si="1">B4*(1+$A$9)</f>
        <v>68.309999999999988</v>
      </c>
      <c r="C8">
        <f t="shared" ref="C8:D8" si="2">C4*(1+$A$9)</f>
        <v>48.644999999999996</v>
      </c>
      <c r="D8">
        <f t="shared" si="2"/>
        <v>41.4</v>
      </c>
      <c r="E8">
        <f t="shared" ref="E8:F8" si="3">E4*(1+$A$9)</f>
        <v>6.2099999999999991</v>
      </c>
      <c r="F8">
        <f t="shared" si="3"/>
        <v>19.664999999999999</v>
      </c>
      <c r="G8">
        <f t="shared" ref="G8:H8" si="4">G4*(1+$A$9)</f>
        <v>75.554999999999993</v>
      </c>
      <c r="H8">
        <f t="shared" si="4"/>
        <v>73.484999999999999</v>
      </c>
      <c r="I8">
        <f t="shared" ref="I8:J8" si="5">I4*(1+$A$9)</f>
        <v>70.38</v>
      </c>
      <c r="J8">
        <f t="shared" si="5"/>
        <v>70.38</v>
      </c>
      <c r="K8">
        <f t="shared" ref="K8:L8" si="6">K4*(1+$A$9)</f>
        <v>69.344999999999999</v>
      </c>
      <c r="L8">
        <f t="shared" si="6"/>
        <v>61.064999999999998</v>
      </c>
      <c r="M8">
        <f t="shared" ref="M8:N8" si="7">M4*(1+$A$9)</f>
        <v>67.274999999999991</v>
      </c>
      <c r="N8">
        <f t="shared" si="7"/>
        <v>55.889999999999993</v>
      </c>
      <c r="O8">
        <f t="shared" ref="O8:P8" si="8">O4*(1+$A$9)</f>
        <v>50.714999999999996</v>
      </c>
      <c r="P8">
        <f t="shared" si="8"/>
        <v>35.19</v>
      </c>
      <c r="Q8">
        <f t="shared" ref="Q8:R8" si="9">Q4*(1+$A$9)</f>
        <v>70.38</v>
      </c>
      <c r="R8">
        <f t="shared" si="9"/>
        <v>64.17</v>
      </c>
      <c r="S8">
        <f t="shared" ref="S8:T8" si="10">S4*(1+$A$9)</f>
        <v>47.61</v>
      </c>
      <c r="T8">
        <f t="shared" si="10"/>
        <v>55.889999999999993</v>
      </c>
      <c r="U8">
        <f t="shared" ref="U8:V8" si="11">U4*(1+$A$9)</f>
        <v>62.099999999999994</v>
      </c>
      <c r="V8">
        <f t="shared" si="11"/>
        <v>68.309999999999988</v>
      </c>
      <c r="W8">
        <f t="shared" ref="W8:X8" si="12">W4*(1+$A$9)</f>
        <v>67.274999999999991</v>
      </c>
      <c r="X8">
        <f t="shared" si="12"/>
        <v>38.294999999999995</v>
      </c>
      <c r="Y8">
        <f t="shared" ref="Y8:Z8" si="13">Y4*(1+$A$9)</f>
        <v>39.33</v>
      </c>
      <c r="Z8">
        <f t="shared" si="13"/>
        <v>63.134999999999998</v>
      </c>
      <c r="AA8">
        <f t="shared" ref="AA8:AB8" si="14">AA4*(1+$A$9)</f>
        <v>47.61</v>
      </c>
      <c r="AB8">
        <f t="shared" si="14"/>
        <v>65.204999999999998</v>
      </c>
      <c r="AC8">
        <f t="shared" ref="AC8:AD8" si="15">AC4*(1+$A$9)</f>
        <v>60.029999999999994</v>
      </c>
      <c r="AD8">
        <f t="shared" si="15"/>
        <v>20.7</v>
      </c>
      <c r="AE8">
        <f t="shared" ref="AE8:AF8" si="16">AE4*(1+$A$9)</f>
        <v>9.3149999999999995</v>
      </c>
      <c r="AF8">
        <f t="shared" si="16"/>
        <v>5.1749999999999998</v>
      </c>
      <c r="AG8">
        <f t="shared" ref="AG8" si="17">AG4*(1+$A$9)</f>
        <v>41.4</v>
      </c>
      <c r="AI8" s="15">
        <f>SUM(C8:AG8)</f>
        <v>1571.1299999999997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AE4 F4 Y4:Z4 M4:O4">
    <cfRule type="cellIs" dxfId="1649" priority="79" stopIfTrue="1" operator="greaterThan">
      <formula>70</formula>
    </cfRule>
    <cfRule type="cellIs" dxfId="1648" priority="80" stopIfTrue="1" operator="between">
      <formula>60</formula>
      <formula>70</formula>
    </cfRule>
    <cfRule type="cellIs" dxfId="1647" priority="81" stopIfTrue="1" operator="between">
      <formula>45</formula>
      <formula>60</formula>
    </cfRule>
  </conditionalFormatting>
  <conditionalFormatting sqref="AG4">
    <cfRule type="cellIs" dxfId="1646" priority="76" stopIfTrue="1" operator="greaterThan">
      <formula>70</formula>
    </cfRule>
    <cfRule type="cellIs" dxfId="1645" priority="77" stopIfTrue="1" operator="between">
      <formula>60</formula>
      <formula>70</formula>
    </cfRule>
    <cfRule type="cellIs" dxfId="1644" priority="78" stopIfTrue="1" operator="between">
      <formula>45</formula>
      <formula>60</formula>
    </cfRule>
  </conditionalFormatting>
  <conditionalFormatting sqref="AD4">
    <cfRule type="cellIs" dxfId="1643" priority="73" stopIfTrue="1" operator="greaterThan">
      <formula>70</formula>
    </cfRule>
    <cfRule type="cellIs" dxfId="1642" priority="74" stopIfTrue="1" operator="between">
      <formula>60</formula>
      <formula>70</formula>
    </cfRule>
    <cfRule type="cellIs" dxfId="1641" priority="75" stopIfTrue="1" operator="between">
      <formula>45</formula>
      <formula>60</formula>
    </cfRule>
  </conditionalFormatting>
  <conditionalFormatting sqref="G4">
    <cfRule type="cellIs" dxfId="1640" priority="70" stopIfTrue="1" operator="greaterThan">
      <formula>70</formula>
    </cfRule>
    <cfRule type="cellIs" dxfId="1639" priority="71" stopIfTrue="1" operator="between">
      <formula>60</formula>
      <formula>70</formula>
    </cfRule>
    <cfRule type="cellIs" dxfId="1638" priority="72" stopIfTrue="1" operator="between">
      <formula>45</formula>
      <formula>60</formula>
    </cfRule>
  </conditionalFormatting>
  <conditionalFormatting sqref="AF4">
    <cfRule type="cellIs" dxfId="1637" priority="67" stopIfTrue="1" operator="greaterThan">
      <formula>70</formula>
    </cfRule>
    <cfRule type="cellIs" dxfId="1636" priority="68" stopIfTrue="1" operator="between">
      <formula>60</formula>
      <formula>70</formula>
    </cfRule>
    <cfRule type="cellIs" dxfId="1635" priority="69" stopIfTrue="1" operator="between">
      <formula>45</formula>
      <formula>60</formula>
    </cfRule>
  </conditionalFormatting>
  <conditionalFormatting sqref="U4">
    <cfRule type="cellIs" dxfId="1634" priority="64" stopIfTrue="1" operator="greaterThan">
      <formula>70</formula>
    </cfRule>
    <cfRule type="cellIs" dxfId="1633" priority="65" stopIfTrue="1" operator="between">
      <formula>60</formula>
      <formula>70</formula>
    </cfRule>
    <cfRule type="cellIs" dxfId="1632" priority="66" stopIfTrue="1" operator="between">
      <formula>45</formula>
      <formula>60</formula>
    </cfRule>
  </conditionalFormatting>
  <conditionalFormatting sqref="AA4">
    <cfRule type="cellIs" dxfId="1631" priority="61" stopIfTrue="1" operator="greaterThan">
      <formula>70</formula>
    </cfRule>
    <cfRule type="cellIs" dxfId="1630" priority="62" stopIfTrue="1" operator="between">
      <formula>60</formula>
      <formula>70</formula>
    </cfRule>
    <cfRule type="cellIs" dxfId="1629" priority="63" stopIfTrue="1" operator="between">
      <formula>45</formula>
      <formula>60</formula>
    </cfRule>
  </conditionalFormatting>
  <conditionalFormatting sqref="J4">
    <cfRule type="cellIs" dxfId="1628" priority="58" stopIfTrue="1" operator="greaterThan">
      <formula>70</formula>
    </cfRule>
    <cfRule type="cellIs" dxfId="1627" priority="59" stopIfTrue="1" operator="between">
      <formula>60</formula>
      <formula>70</formula>
    </cfRule>
    <cfRule type="cellIs" dxfId="1626" priority="60" stopIfTrue="1" operator="between">
      <formula>45</formula>
      <formula>60</formula>
    </cfRule>
  </conditionalFormatting>
  <conditionalFormatting sqref="L4">
    <cfRule type="cellIs" dxfId="1625" priority="55" stopIfTrue="1" operator="greaterThan">
      <formula>70</formula>
    </cfRule>
    <cfRule type="cellIs" dxfId="1624" priority="56" stopIfTrue="1" operator="between">
      <formula>60</formula>
      <formula>70</formula>
    </cfRule>
    <cfRule type="cellIs" dxfId="1623" priority="57" stopIfTrue="1" operator="between">
      <formula>45</formula>
      <formula>60</formula>
    </cfRule>
  </conditionalFormatting>
  <conditionalFormatting sqref="P4">
    <cfRule type="cellIs" dxfId="1622" priority="52" stopIfTrue="1" operator="greaterThan">
      <formula>70</formula>
    </cfRule>
    <cfRule type="cellIs" dxfId="1621" priority="53" stopIfTrue="1" operator="between">
      <formula>60</formula>
      <formula>70</formula>
    </cfRule>
    <cfRule type="cellIs" dxfId="1620" priority="54" stopIfTrue="1" operator="between">
      <formula>45</formula>
      <formula>60</formula>
    </cfRule>
  </conditionalFormatting>
  <conditionalFormatting sqref="Q4">
    <cfRule type="cellIs" dxfId="1619" priority="49" stopIfTrue="1" operator="greaterThan">
      <formula>70</formula>
    </cfRule>
    <cfRule type="cellIs" dxfId="1618" priority="50" stopIfTrue="1" operator="between">
      <formula>60</formula>
      <formula>70</formula>
    </cfRule>
    <cfRule type="cellIs" dxfId="1617" priority="51" stopIfTrue="1" operator="between">
      <formula>45</formula>
      <formula>60</formula>
    </cfRule>
  </conditionalFormatting>
  <conditionalFormatting sqref="R4">
    <cfRule type="cellIs" dxfId="1616" priority="46" stopIfTrue="1" operator="greaterThan">
      <formula>70</formula>
    </cfRule>
    <cfRule type="cellIs" dxfId="1615" priority="47" stopIfTrue="1" operator="between">
      <formula>60</formula>
      <formula>70</formula>
    </cfRule>
    <cfRule type="cellIs" dxfId="1614" priority="48" stopIfTrue="1" operator="between">
      <formula>45</formula>
      <formula>60</formula>
    </cfRule>
  </conditionalFormatting>
  <conditionalFormatting sqref="K4">
    <cfRule type="cellIs" dxfId="1613" priority="43" stopIfTrue="1" operator="greaterThan">
      <formula>70</formula>
    </cfRule>
    <cfRule type="cellIs" dxfId="1612" priority="44" stopIfTrue="1" operator="between">
      <formula>60</formula>
      <formula>70</formula>
    </cfRule>
    <cfRule type="cellIs" dxfId="1611" priority="45" stopIfTrue="1" operator="between">
      <formula>45</formula>
      <formula>60</formula>
    </cfRule>
  </conditionalFormatting>
  <conditionalFormatting sqref="C4">
    <cfRule type="cellIs" dxfId="1610" priority="40" stopIfTrue="1" operator="greaterThan">
      <formula>70</formula>
    </cfRule>
    <cfRule type="cellIs" dxfId="1609" priority="41" stopIfTrue="1" operator="between">
      <formula>60</formula>
      <formula>70</formula>
    </cfRule>
    <cfRule type="cellIs" dxfId="1608" priority="42" stopIfTrue="1" operator="between">
      <formula>45</formula>
      <formula>60</formula>
    </cfRule>
  </conditionalFormatting>
  <conditionalFormatting sqref="H4">
    <cfRule type="cellIs" dxfId="1607" priority="37" stopIfTrue="1" operator="greaterThan">
      <formula>70</formula>
    </cfRule>
    <cfRule type="cellIs" dxfId="1606" priority="38" stopIfTrue="1" operator="between">
      <formula>60</formula>
      <formula>70</formula>
    </cfRule>
    <cfRule type="cellIs" dxfId="1605" priority="39" stopIfTrue="1" operator="between">
      <formula>45</formula>
      <formula>60</formula>
    </cfRule>
  </conditionalFormatting>
  <conditionalFormatting sqref="V4">
    <cfRule type="cellIs" dxfId="1604" priority="34" stopIfTrue="1" operator="greaterThan">
      <formula>70</formula>
    </cfRule>
    <cfRule type="cellIs" dxfId="1603" priority="35" stopIfTrue="1" operator="between">
      <formula>60</formula>
      <formula>70</formula>
    </cfRule>
    <cfRule type="cellIs" dxfId="1602" priority="36" stopIfTrue="1" operator="between">
      <formula>45</formula>
      <formula>60</formula>
    </cfRule>
  </conditionalFormatting>
  <conditionalFormatting sqref="AB4">
    <cfRule type="cellIs" dxfId="1601" priority="31" stopIfTrue="1" operator="greaterThan">
      <formula>70</formula>
    </cfRule>
    <cfRule type="cellIs" dxfId="1600" priority="32" stopIfTrue="1" operator="between">
      <formula>60</formula>
      <formula>70</formula>
    </cfRule>
    <cfRule type="cellIs" dxfId="1599" priority="33" stopIfTrue="1" operator="between">
      <formula>45</formula>
      <formula>60</formula>
    </cfRule>
  </conditionalFormatting>
  <conditionalFormatting sqref="AC4">
    <cfRule type="cellIs" dxfId="1598" priority="28" stopIfTrue="1" operator="greaterThan">
      <formula>70</formula>
    </cfRule>
    <cfRule type="cellIs" dxfId="1597" priority="29" stopIfTrue="1" operator="between">
      <formula>60</formula>
      <formula>70</formula>
    </cfRule>
    <cfRule type="cellIs" dxfId="1596" priority="30" stopIfTrue="1" operator="between">
      <formula>45</formula>
      <formula>60</formula>
    </cfRule>
  </conditionalFormatting>
  <conditionalFormatting sqref="E4">
    <cfRule type="cellIs" dxfId="1595" priority="25" stopIfTrue="1" operator="greaterThan">
      <formula>70</formula>
    </cfRule>
    <cfRule type="cellIs" dxfId="1594" priority="26" stopIfTrue="1" operator="between">
      <formula>60</formula>
      <formula>70</formula>
    </cfRule>
    <cfRule type="cellIs" dxfId="1593" priority="27" stopIfTrue="1" operator="between">
      <formula>45</formula>
      <formula>60</formula>
    </cfRule>
  </conditionalFormatting>
  <conditionalFormatting sqref="S4">
    <cfRule type="cellIs" dxfId="1592" priority="22" stopIfTrue="1" operator="greaterThan">
      <formula>70</formula>
    </cfRule>
    <cfRule type="cellIs" dxfId="1591" priority="23" stopIfTrue="1" operator="between">
      <formula>60</formula>
      <formula>70</formula>
    </cfRule>
    <cfRule type="cellIs" dxfId="1590" priority="24" stopIfTrue="1" operator="between">
      <formula>45</formula>
      <formula>60</formula>
    </cfRule>
  </conditionalFormatting>
  <conditionalFormatting sqref="D4">
    <cfRule type="cellIs" dxfId="1589" priority="19" stopIfTrue="1" operator="greaterThan">
      <formula>70</formula>
    </cfRule>
    <cfRule type="cellIs" dxfId="1588" priority="20" stopIfTrue="1" operator="between">
      <formula>60</formula>
      <formula>70</formula>
    </cfRule>
    <cfRule type="cellIs" dxfId="1587" priority="21" stopIfTrue="1" operator="between">
      <formula>45</formula>
      <formula>60</formula>
    </cfRule>
  </conditionalFormatting>
  <conditionalFormatting sqref="I4">
    <cfRule type="cellIs" dxfId="1586" priority="16" stopIfTrue="1" operator="greaterThan">
      <formula>70</formula>
    </cfRule>
    <cfRule type="cellIs" dxfId="1585" priority="17" stopIfTrue="1" operator="between">
      <formula>60</formula>
      <formula>70</formula>
    </cfRule>
    <cfRule type="cellIs" dxfId="1584" priority="18" stopIfTrue="1" operator="between">
      <formula>45</formula>
      <formula>60</formula>
    </cfRule>
  </conditionalFormatting>
  <conditionalFormatting sqref="W4">
    <cfRule type="cellIs" dxfId="1583" priority="13" stopIfTrue="1" operator="greaterThan">
      <formula>70</formula>
    </cfRule>
    <cfRule type="cellIs" dxfId="1582" priority="14" stopIfTrue="1" operator="between">
      <formula>60</formula>
      <formula>70</formula>
    </cfRule>
    <cfRule type="cellIs" dxfId="1581" priority="15" stopIfTrue="1" operator="between">
      <formula>45</formula>
      <formula>60</formula>
    </cfRule>
  </conditionalFormatting>
  <conditionalFormatting sqref="T4">
    <cfRule type="cellIs" dxfId="1580" priority="10" stopIfTrue="1" operator="greaterThan">
      <formula>70</formula>
    </cfRule>
    <cfRule type="cellIs" dxfId="1579" priority="11" stopIfTrue="1" operator="between">
      <formula>60</formula>
      <formula>70</formula>
    </cfRule>
    <cfRule type="cellIs" dxfId="1578" priority="12" stopIfTrue="1" operator="between">
      <formula>45</formula>
      <formula>60</formula>
    </cfRule>
  </conditionalFormatting>
  <conditionalFormatting sqref="X4">
    <cfRule type="cellIs" dxfId="1577" priority="7" stopIfTrue="1" operator="greaterThan">
      <formula>70</formula>
    </cfRule>
    <cfRule type="cellIs" dxfId="1576" priority="8" stopIfTrue="1" operator="between">
      <formula>60</formula>
      <formula>70</formula>
    </cfRule>
    <cfRule type="cellIs" dxfId="1575" priority="9" stopIfTrue="1" operator="between">
      <formula>45</formula>
      <formula>60</formula>
    </cfRule>
  </conditionalFormatting>
  <conditionalFormatting sqref="B4">
    <cfRule type="cellIs" dxfId="1574" priority="1" stopIfTrue="1" operator="greaterThan">
      <formula>70</formula>
    </cfRule>
    <cfRule type="cellIs" dxfId="1573" priority="2" stopIfTrue="1" operator="between">
      <formula>60</formula>
      <formula>70</formula>
    </cfRule>
    <cfRule type="cellIs" dxfId="1572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13.318</v>
      </c>
      <c r="C3" s="11">
        <v>13.606</v>
      </c>
      <c r="D3" s="11">
        <v>9.5640000000000001</v>
      </c>
      <c r="E3" s="11">
        <v>10.298999999999999</v>
      </c>
      <c r="F3" s="11">
        <v>9.1560000000000006</v>
      </c>
      <c r="G3" s="11">
        <v>9.8849999999999998</v>
      </c>
      <c r="H3" s="11">
        <v>4.8019999999999996</v>
      </c>
      <c r="I3" s="11">
        <v>8.218</v>
      </c>
      <c r="J3" s="11">
        <v>9.2799999999999994</v>
      </c>
      <c r="K3" s="11">
        <v>9.0129999999999999</v>
      </c>
      <c r="L3" s="11">
        <v>9.0289999999999999</v>
      </c>
      <c r="M3" s="11">
        <v>8.8719999999999999</v>
      </c>
      <c r="N3" s="11">
        <v>8.9030000000000005</v>
      </c>
      <c r="O3" s="11">
        <v>8.4369999999999994</v>
      </c>
      <c r="P3" s="11">
        <v>8.6159999999999997</v>
      </c>
      <c r="Q3" s="11">
        <v>8.5709999999999997</v>
      </c>
      <c r="R3" s="11">
        <v>10.766</v>
      </c>
      <c r="S3" s="11">
        <v>8.6850000000000005</v>
      </c>
      <c r="T3" s="11">
        <v>8.2810000000000006</v>
      </c>
      <c r="U3" s="11">
        <v>8.8919999999999995</v>
      </c>
      <c r="V3" s="11">
        <v>9.2200000000000006</v>
      </c>
      <c r="W3" s="11">
        <v>9.8689999999999998</v>
      </c>
      <c r="X3" s="11">
        <v>12.026999999999999</v>
      </c>
      <c r="Y3" s="11">
        <v>12.766999999999999</v>
      </c>
      <c r="Z3" s="11">
        <v>9.5760000000000005</v>
      </c>
      <c r="AA3" s="11">
        <v>6.16</v>
      </c>
      <c r="AB3" s="11">
        <v>12.141</v>
      </c>
      <c r="AC3" s="11">
        <v>8.7870000000000008</v>
      </c>
      <c r="AD3" s="11">
        <v>12.457000000000001</v>
      </c>
      <c r="AE3" s="11">
        <v>2.0339999999999998</v>
      </c>
      <c r="AF3" s="11">
        <v>10.273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40</v>
      </c>
      <c r="C4" s="22">
        <v>46</v>
      </c>
      <c r="D4" s="22">
        <v>66</v>
      </c>
      <c r="E4" s="22">
        <v>64</v>
      </c>
      <c r="F4" s="22">
        <v>66</v>
      </c>
      <c r="G4" s="22">
        <v>65</v>
      </c>
      <c r="H4" s="22">
        <v>8</v>
      </c>
      <c r="I4" s="22">
        <v>16</v>
      </c>
      <c r="J4" s="22">
        <v>65</v>
      </c>
      <c r="K4" s="22">
        <v>64</v>
      </c>
      <c r="L4" s="22">
        <v>59</v>
      </c>
      <c r="M4" s="22">
        <v>58</v>
      </c>
      <c r="N4" s="22">
        <v>60</v>
      </c>
      <c r="O4" s="22">
        <v>57</v>
      </c>
      <c r="P4" s="22">
        <v>58</v>
      </c>
      <c r="Q4" s="22">
        <v>59</v>
      </c>
      <c r="R4" s="22">
        <v>46</v>
      </c>
      <c r="S4" s="22">
        <v>57</v>
      </c>
      <c r="T4" s="22">
        <v>56</v>
      </c>
      <c r="U4" s="22">
        <v>16</v>
      </c>
      <c r="V4" s="22">
        <v>55</v>
      </c>
      <c r="W4" s="22">
        <v>34</v>
      </c>
      <c r="X4" s="22">
        <v>23</v>
      </c>
      <c r="Y4" s="22">
        <v>24</v>
      </c>
      <c r="Z4" s="22">
        <v>22</v>
      </c>
      <c r="AA4" s="22">
        <v>10</v>
      </c>
      <c r="AB4" s="22">
        <v>22</v>
      </c>
      <c r="AC4" s="22">
        <v>21</v>
      </c>
      <c r="AD4" s="22">
        <v>38</v>
      </c>
      <c r="AE4" s="22">
        <v>5</v>
      </c>
      <c r="AF4" s="22">
        <v>44</v>
      </c>
      <c r="AG4" s="22"/>
      <c r="AI4" s="15">
        <f>SUM(C4:AG4)</f>
        <v>1284</v>
      </c>
      <c r="AJ4" s="6">
        <f>AVERAGE(C4:AG4)</f>
        <v>42.8</v>
      </c>
      <c r="AK4" s="17"/>
    </row>
    <row r="5" spans="1:40" x14ac:dyDescent="0.25">
      <c r="A5" s="2" t="s">
        <v>12</v>
      </c>
      <c r="B5" s="16">
        <f t="shared" ref="B5" si="0">$A6+B6</f>
        <v>108761</v>
      </c>
      <c r="C5" s="16">
        <f t="shared" ref="C5:AF5" si="1">$A6+C6</f>
        <v>108807</v>
      </c>
      <c r="D5" s="16">
        <f t="shared" si="1"/>
        <v>108873</v>
      </c>
      <c r="E5" s="16">
        <f t="shared" si="1"/>
        <v>108937</v>
      </c>
      <c r="F5" s="16">
        <f t="shared" si="1"/>
        <v>109003</v>
      </c>
      <c r="G5" s="16">
        <f t="shared" si="1"/>
        <v>109068</v>
      </c>
      <c r="H5" s="16">
        <f t="shared" si="1"/>
        <v>109076</v>
      </c>
      <c r="I5" s="16">
        <f t="shared" si="1"/>
        <v>109092</v>
      </c>
      <c r="J5" s="16">
        <f t="shared" si="1"/>
        <v>109157</v>
      </c>
      <c r="K5" s="16">
        <f t="shared" si="1"/>
        <v>109221</v>
      </c>
      <c r="L5" s="16">
        <f t="shared" si="1"/>
        <v>109280</v>
      </c>
      <c r="M5" s="16">
        <f t="shared" si="1"/>
        <v>109338</v>
      </c>
      <c r="N5" s="16">
        <f t="shared" si="1"/>
        <v>109398</v>
      </c>
      <c r="O5" s="16">
        <f t="shared" si="1"/>
        <v>109455</v>
      </c>
      <c r="P5" s="16">
        <f t="shared" si="1"/>
        <v>109513</v>
      </c>
      <c r="Q5" s="16">
        <f t="shared" si="1"/>
        <v>109572</v>
      </c>
      <c r="R5" s="16">
        <f t="shared" si="1"/>
        <v>109618</v>
      </c>
      <c r="S5" s="16">
        <f t="shared" si="1"/>
        <v>109675</v>
      </c>
      <c r="T5" s="16">
        <f t="shared" si="1"/>
        <v>109731</v>
      </c>
      <c r="U5" s="16">
        <f t="shared" si="1"/>
        <v>109747</v>
      </c>
      <c r="V5" s="16">
        <f t="shared" si="1"/>
        <v>109802</v>
      </c>
      <c r="W5" s="16">
        <f t="shared" si="1"/>
        <v>109836</v>
      </c>
      <c r="X5" s="16">
        <f t="shared" si="1"/>
        <v>109859</v>
      </c>
      <c r="Y5" s="16">
        <f t="shared" si="1"/>
        <v>109883</v>
      </c>
      <c r="Z5" s="16">
        <f t="shared" si="1"/>
        <v>109905</v>
      </c>
      <c r="AA5" s="16">
        <f t="shared" si="1"/>
        <v>109915</v>
      </c>
      <c r="AB5" s="16">
        <f t="shared" si="1"/>
        <v>109937</v>
      </c>
      <c r="AC5" s="16">
        <f t="shared" si="1"/>
        <v>109958</v>
      </c>
      <c r="AD5" s="16">
        <f t="shared" si="1"/>
        <v>109996</v>
      </c>
      <c r="AE5" s="16">
        <f t="shared" si="1"/>
        <v>110001</v>
      </c>
      <c r="AF5" s="16">
        <f t="shared" si="1"/>
        <v>110045</v>
      </c>
      <c r="AG5" s="16"/>
      <c r="AI5" s="16">
        <f>MAX(C5:AG5)-B5</f>
        <v>1284</v>
      </c>
    </row>
    <row r="6" spans="1:40" s="15" customFormat="1" x14ac:dyDescent="0.25">
      <c r="A6" s="2">
        <v>46549</v>
      </c>
      <c r="B6">
        <v>62212</v>
      </c>
      <c r="C6">
        <v>62258</v>
      </c>
      <c r="D6">
        <v>62324</v>
      </c>
      <c r="E6">
        <v>62388</v>
      </c>
      <c r="F6">
        <v>62454</v>
      </c>
      <c r="G6">
        <v>62519</v>
      </c>
      <c r="H6">
        <v>62527</v>
      </c>
      <c r="I6">
        <v>62543</v>
      </c>
      <c r="J6">
        <v>62608</v>
      </c>
      <c r="K6">
        <v>62672</v>
      </c>
      <c r="L6">
        <v>62731</v>
      </c>
      <c r="M6">
        <v>62789</v>
      </c>
      <c r="N6">
        <v>62849</v>
      </c>
      <c r="O6">
        <v>62906</v>
      </c>
      <c r="P6">
        <v>62964</v>
      </c>
      <c r="Q6">
        <v>63023</v>
      </c>
      <c r="R6">
        <v>63069</v>
      </c>
      <c r="S6">
        <v>63126</v>
      </c>
      <c r="T6">
        <v>63182</v>
      </c>
      <c r="U6">
        <v>63198</v>
      </c>
      <c r="V6">
        <v>63253</v>
      </c>
      <c r="W6">
        <v>63287</v>
      </c>
      <c r="X6">
        <v>63310</v>
      </c>
      <c r="Y6">
        <v>63334</v>
      </c>
      <c r="Z6">
        <v>63356</v>
      </c>
      <c r="AA6">
        <v>63366</v>
      </c>
      <c r="AB6">
        <v>63388</v>
      </c>
      <c r="AC6">
        <v>63409</v>
      </c>
      <c r="AD6">
        <v>63447</v>
      </c>
      <c r="AE6">
        <v>63452</v>
      </c>
      <c r="AF6">
        <v>63496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2">B4*(1+$A$9)</f>
        <v>41.4</v>
      </c>
      <c r="C8" s="11">
        <f t="shared" ref="C8:D8" si="3">C4*(1+$A$9)</f>
        <v>47.61</v>
      </c>
      <c r="D8" s="11">
        <f t="shared" si="3"/>
        <v>68.309999999999988</v>
      </c>
      <c r="E8" s="11">
        <f t="shared" ref="E8:F8" si="4">E4*(1+$A$9)</f>
        <v>66.239999999999995</v>
      </c>
      <c r="F8" s="11">
        <f t="shared" si="4"/>
        <v>68.309999999999988</v>
      </c>
      <c r="G8" s="11">
        <f t="shared" ref="G8:H8" si="5">G4*(1+$A$9)</f>
        <v>67.274999999999991</v>
      </c>
      <c r="H8" s="11">
        <f t="shared" si="5"/>
        <v>8.2799999999999994</v>
      </c>
      <c r="I8" s="11">
        <f t="shared" ref="I8:J8" si="6">I4*(1+$A$9)</f>
        <v>16.559999999999999</v>
      </c>
      <c r="J8" s="11">
        <f t="shared" si="6"/>
        <v>67.274999999999991</v>
      </c>
      <c r="K8" s="11">
        <f t="shared" ref="K8:L8" si="7">K4*(1+$A$9)</f>
        <v>66.239999999999995</v>
      </c>
      <c r="L8" s="11">
        <f t="shared" si="7"/>
        <v>61.064999999999998</v>
      </c>
      <c r="M8" s="11">
        <f t="shared" ref="M8:N8" si="8">M4*(1+$A$9)</f>
        <v>60.029999999999994</v>
      </c>
      <c r="N8" s="11">
        <f t="shared" si="8"/>
        <v>62.099999999999994</v>
      </c>
      <c r="O8" s="11">
        <f t="shared" ref="O8:P8" si="9">O4*(1+$A$9)</f>
        <v>58.994999999999997</v>
      </c>
      <c r="P8" s="11">
        <f t="shared" si="9"/>
        <v>60.029999999999994</v>
      </c>
      <c r="Q8" s="11">
        <f t="shared" ref="Q8:R8" si="10">Q4*(1+$A$9)</f>
        <v>61.064999999999998</v>
      </c>
      <c r="R8" s="11">
        <f t="shared" si="10"/>
        <v>47.61</v>
      </c>
      <c r="S8" s="11">
        <f t="shared" ref="S8:T8" si="11">S4*(1+$A$9)</f>
        <v>58.994999999999997</v>
      </c>
      <c r="T8" s="11">
        <f t="shared" si="11"/>
        <v>57.959999999999994</v>
      </c>
      <c r="U8" s="11">
        <f t="shared" ref="U8:V8" si="12">U4*(1+$A$9)</f>
        <v>16.559999999999999</v>
      </c>
      <c r="V8" s="11">
        <f t="shared" si="12"/>
        <v>56.924999999999997</v>
      </c>
      <c r="W8" s="11">
        <f t="shared" ref="W8:X8" si="13">W4*(1+$A$9)</f>
        <v>35.19</v>
      </c>
      <c r="X8" s="11">
        <f t="shared" si="13"/>
        <v>23.805</v>
      </c>
      <c r="Y8" s="11">
        <f t="shared" ref="Y8:Z8" si="14">Y4*(1+$A$9)</f>
        <v>24.839999999999996</v>
      </c>
      <c r="Z8" s="11">
        <f t="shared" si="14"/>
        <v>22.77</v>
      </c>
      <c r="AA8" s="11">
        <f t="shared" ref="AA8:AB8" si="15">AA4*(1+$A$9)</f>
        <v>10.35</v>
      </c>
      <c r="AB8" s="11">
        <f t="shared" si="15"/>
        <v>22.77</v>
      </c>
      <c r="AC8" s="11">
        <f t="shared" ref="AC8:AD8" si="16">AC4*(1+$A$9)</f>
        <v>21.734999999999999</v>
      </c>
      <c r="AD8" s="11">
        <f t="shared" si="16"/>
        <v>39.33</v>
      </c>
      <c r="AE8" s="11">
        <f t="shared" ref="AE8:AF8" si="17">AE4*(1+$A$9)</f>
        <v>5.1749999999999998</v>
      </c>
      <c r="AF8" s="11">
        <f t="shared" si="17"/>
        <v>45.54</v>
      </c>
      <c r="AG8" s="11"/>
      <c r="AI8" s="15">
        <f>SUM(C8:AG8)</f>
        <v>1328.9399999999996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AE4 F4 Y4:Z4 M4:O4">
    <cfRule type="cellIs" dxfId="1571" priority="79" stopIfTrue="1" operator="greaterThan">
      <formula>70</formula>
    </cfRule>
    <cfRule type="cellIs" dxfId="1570" priority="80" stopIfTrue="1" operator="between">
      <formula>60</formula>
      <formula>70</formula>
    </cfRule>
    <cfRule type="cellIs" dxfId="1569" priority="81" stopIfTrue="1" operator="between">
      <formula>45</formula>
      <formula>60</formula>
    </cfRule>
  </conditionalFormatting>
  <conditionalFormatting sqref="AG4">
    <cfRule type="cellIs" dxfId="1568" priority="76" stopIfTrue="1" operator="greaterThan">
      <formula>70</formula>
    </cfRule>
    <cfRule type="cellIs" dxfId="1567" priority="77" stopIfTrue="1" operator="between">
      <formula>60</formula>
      <formula>70</formula>
    </cfRule>
    <cfRule type="cellIs" dxfId="1566" priority="78" stopIfTrue="1" operator="between">
      <formula>45</formula>
      <formula>60</formula>
    </cfRule>
  </conditionalFormatting>
  <conditionalFormatting sqref="AD4">
    <cfRule type="cellIs" dxfId="1565" priority="73" stopIfTrue="1" operator="greaterThan">
      <formula>70</formula>
    </cfRule>
    <cfRule type="cellIs" dxfId="1564" priority="74" stopIfTrue="1" operator="between">
      <formula>60</formula>
      <formula>70</formula>
    </cfRule>
    <cfRule type="cellIs" dxfId="1563" priority="75" stopIfTrue="1" operator="between">
      <formula>45</formula>
      <formula>60</formula>
    </cfRule>
  </conditionalFormatting>
  <conditionalFormatting sqref="G4">
    <cfRule type="cellIs" dxfId="1562" priority="70" stopIfTrue="1" operator="greaterThan">
      <formula>70</formula>
    </cfRule>
    <cfRule type="cellIs" dxfId="1561" priority="71" stopIfTrue="1" operator="between">
      <formula>60</formula>
      <formula>70</formula>
    </cfRule>
    <cfRule type="cellIs" dxfId="1560" priority="72" stopIfTrue="1" operator="between">
      <formula>45</formula>
      <formula>60</formula>
    </cfRule>
  </conditionalFormatting>
  <conditionalFormatting sqref="AF4">
    <cfRule type="cellIs" dxfId="1559" priority="67" stopIfTrue="1" operator="greaterThan">
      <formula>70</formula>
    </cfRule>
    <cfRule type="cellIs" dxfId="1558" priority="68" stopIfTrue="1" operator="between">
      <formula>60</formula>
      <formula>70</formula>
    </cfRule>
    <cfRule type="cellIs" dxfId="1557" priority="69" stopIfTrue="1" operator="between">
      <formula>45</formula>
      <formula>60</formula>
    </cfRule>
  </conditionalFormatting>
  <conditionalFormatting sqref="U4">
    <cfRule type="cellIs" dxfId="1556" priority="64" stopIfTrue="1" operator="greaterThan">
      <formula>70</formula>
    </cfRule>
    <cfRule type="cellIs" dxfId="1555" priority="65" stopIfTrue="1" operator="between">
      <formula>60</formula>
      <formula>70</formula>
    </cfRule>
    <cfRule type="cellIs" dxfId="1554" priority="66" stopIfTrue="1" operator="between">
      <formula>45</formula>
      <formula>60</formula>
    </cfRule>
  </conditionalFormatting>
  <conditionalFormatting sqref="AA4">
    <cfRule type="cellIs" dxfId="1553" priority="61" stopIfTrue="1" operator="greaterThan">
      <formula>70</formula>
    </cfRule>
    <cfRule type="cellIs" dxfId="1552" priority="62" stopIfTrue="1" operator="between">
      <formula>60</formula>
      <formula>70</formula>
    </cfRule>
    <cfRule type="cellIs" dxfId="1551" priority="63" stopIfTrue="1" operator="between">
      <formula>45</formula>
      <formula>60</formula>
    </cfRule>
  </conditionalFormatting>
  <conditionalFormatting sqref="J4">
    <cfRule type="cellIs" dxfId="1550" priority="58" stopIfTrue="1" operator="greaterThan">
      <formula>70</formula>
    </cfRule>
    <cfRule type="cellIs" dxfId="1549" priority="59" stopIfTrue="1" operator="between">
      <formula>60</formula>
      <formula>70</formula>
    </cfRule>
    <cfRule type="cellIs" dxfId="1548" priority="60" stopIfTrue="1" operator="between">
      <formula>45</formula>
      <formula>60</formula>
    </cfRule>
  </conditionalFormatting>
  <conditionalFormatting sqref="L4">
    <cfRule type="cellIs" dxfId="1547" priority="55" stopIfTrue="1" operator="greaterThan">
      <formula>70</formula>
    </cfRule>
    <cfRule type="cellIs" dxfId="1546" priority="56" stopIfTrue="1" operator="between">
      <formula>60</formula>
      <formula>70</formula>
    </cfRule>
    <cfRule type="cellIs" dxfId="1545" priority="57" stopIfTrue="1" operator="between">
      <formula>45</formula>
      <formula>60</formula>
    </cfRule>
  </conditionalFormatting>
  <conditionalFormatting sqref="P4">
    <cfRule type="cellIs" dxfId="1544" priority="52" stopIfTrue="1" operator="greaterThan">
      <formula>70</formula>
    </cfRule>
    <cfRule type="cellIs" dxfId="1543" priority="53" stopIfTrue="1" operator="between">
      <formula>60</formula>
      <formula>70</formula>
    </cfRule>
    <cfRule type="cellIs" dxfId="1542" priority="54" stopIfTrue="1" operator="between">
      <formula>45</formula>
      <formula>60</formula>
    </cfRule>
  </conditionalFormatting>
  <conditionalFormatting sqref="Q4">
    <cfRule type="cellIs" dxfId="1541" priority="49" stopIfTrue="1" operator="greaterThan">
      <formula>70</formula>
    </cfRule>
    <cfRule type="cellIs" dxfId="1540" priority="50" stopIfTrue="1" operator="between">
      <formula>60</formula>
      <formula>70</formula>
    </cfRule>
    <cfRule type="cellIs" dxfId="1539" priority="51" stopIfTrue="1" operator="between">
      <formula>45</formula>
      <formula>60</formula>
    </cfRule>
  </conditionalFormatting>
  <conditionalFormatting sqref="R4">
    <cfRule type="cellIs" dxfId="1538" priority="46" stopIfTrue="1" operator="greaterThan">
      <formula>70</formula>
    </cfRule>
    <cfRule type="cellIs" dxfId="1537" priority="47" stopIfTrue="1" operator="between">
      <formula>60</formula>
      <formula>70</formula>
    </cfRule>
    <cfRule type="cellIs" dxfId="1536" priority="48" stopIfTrue="1" operator="between">
      <formula>45</formula>
      <formula>60</formula>
    </cfRule>
  </conditionalFormatting>
  <conditionalFormatting sqref="K4">
    <cfRule type="cellIs" dxfId="1535" priority="43" stopIfTrue="1" operator="greaterThan">
      <formula>70</formula>
    </cfRule>
    <cfRule type="cellIs" dxfId="1534" priority="44" stopIfTrue="1" operator="between">
      <formula>60</formula>
      <formula>70</formula>
    </cfRule>
    <cfRule type="cellIs" dxfId="1533" priority="45" stopIfTrue="1" operator="between">
      <formula>45</formula>
      <formula>60</formula>
    </cfRule>
  </conditionalFormatting>
  <conditionalFormatting sqref="C4">
    <cfRule type="cellIs" dxfId="1532" priority="40" stopIfTrue="1" operator="greaterThan">
      <formula>70</formula>
    </cfRule>
    <cfRule type="cellIs" dxfId="1531" priority="41" stopIfTrue="1" operator="between">
      <formula>60</formula>
      <formula>70</formula>
    </cfRule>
    <cfRule type="cellIs" dxfId="1530" priority="42" stopIfTrue="1" operator="between">
      <formula>45</formula>
      <formula>60</formula>
    </cfRule>
  </conditionalFormatting>
  <conditionalFormatting sqref="H4">
    <cfRule type="cellIs" dxfId="1529" priority="37" stopIfTrue="1" operator="greaterThan">
      <formula>70</formula>
    </cfRule>
    <cfRule type="cellIs" dxfId="1528" priority="38" stopIfTrue="1" operator="between">
      <formula>60</formula>
      <formula>70</formula>
    </cfRule>
    <cfRule type="cellIs" dxfId="1527" priority="39" stopIfTrue="1" operator="between">
      <formula>45</formula>
      <formula>60</formula>
    </cfRule>
  </conditionalFormatting>
  <conditionalFormatting sqref="V4">
    <cfRule type="cellIs" dxfId="1526" priority="34" stopIfTrue="1" operator="greaterThan">
      <formula>70</formula>
    </cfRule>
    <cfRule type="cellIs" dxfId="1525" priority="35" stopIfTrue="1" operator="between">
      <formula>60</formula>
      <formula>70</formula>
    </cfRule>
    <cfRule type="cellIs" dxfId="1524" priority="36" stopIfTrue="1" operator="between">
      <formula>45</formula>
      <formula>60</formula>
    </cfRule>
  </conditionalFormatting>
  <conditionalFormatting sqref="AB4">
    <cfRule type="cellIs" dxfId="1523" priority="31" stopIfTrue="1" operator="greaterThan">
      <formula>70</formula>
    </cfRule>
    <cfRule type="cellIs" dxfId="1522" priority="32" stopIfTrue="1" operator="between">
      <formula>60</formula>
      <formula>70</formula>
    </cfRule>
    <cfRule type="cellIs" dxfId="1521" priority="33" stopIfTrue="1" operator="between">
      <formula>45</formula>
      <formula>60</formula>
    </cfRule>
  </conditionalFormatting>
  <conditionalFormatting sqref="AC4">
    <cfRule type="cellIs" dxfId="1520" priority="28" stopIfTrue="1" operator="greaterThan">
      <formula>70</formula>
    </cfRule>
    <cfRule type="cellIs" dxfId="1519" priority="29" stopIfTrue="1" operator="between">
      <formula>60</formula>
      <formula>70</formula>
    </cfRule>
    <cfRule type="cellIs" dxfId="1518" priority="30" stopIfTrue="1" operator="between">
      <formula>45</formula>
      <formula>60</formula>
    </cfRule>
  </conditionalFormatting>
  <conditionalFormatting sqref="E4">
    <cfRule type="cellIs" dxfId="1517" priority="25" stopIfTrue="1" operator="greaterThan">
      <formula>70</formula>
    </cfRule>
    <cfRule type="cellIs" dxfId="1516" priority="26" stopIfTrue="1" operator="between">
      <formula>60</formula>
      <formula>70</formula>
    </cfRule>
    <cfRule type="cellIs" dxfId="1515" priority="27" stopIfTrue="1" operator="between">
      <formula>45</formula>
      <formula>60</formula>
    </cfRule>
  </conditionalFormatting>
  <conditionalFormatting sqref="S4">
    <cfRule type="cellIs" dxfId="1514" priority="22" stopIfTrue="1" operator="greaterThan">
      <formula>70</formula>
    </cfRule>
    <cfRule type="cellIs" dxfId="1513" priority="23" stopIfTrue="1" operator="between">
      <formula>60</formula>
      <formula>70</formula>
    </cfRule>
    <cfRule type="cellIs" dxfId="1512" priority="24" stopIfTrue="1" operator="between">
      <formula>45</formula>
      <formula>60</formula>
    </cfRule>
  </conditionalFormatting>
  <conditionalFormatting sqref="D4">
    <cfRule type="cellIs" dxfId="1511" priority="19" stopIfTrue="1" operator="greaterThan">
      <formula>70</formula>
    </cfRule>
    <cfRule type="cellIs" dxfId="1510" priority="20" stopIfTrue="1" operator="between">
      <formula>60</formula>
      <formula>70</formula>
    </cfRule>
    <cfRule type="cellIs" dxfId="1509" priority="21" stopIfTrue="1" operator="between">
      <formula>45</formula>
      <formula>60</formula>
    </cfRule>
  </conditionalFormatting>
  <conditionalFormatting sqref="I4">
    <cfRule type="cellIs" dxfId="1508" priority="16" stopIfTrue="1" operator="greaterThan">
      <formula>70</formula>
    </cfRule>
    <cfRule type="cellIs" dxfId="1507" priority="17" stopIfTrue="1" operator="between">
      <formula>60</formula>
      <formula>70</formula>
    </cfRule>
    <cfRule type="cellIs" dxfId="1506" priority="18" stopIfTrue="1" operator="between">
      <formula>45</formula>
      <formula>60</formula>
    </cfRule>
  </conditionalFormatting>
  <conditionalFormatting sqref="W4">
    <cfRule type="cellIs" dxfId="1505" priority="13" stopIfTrue="1" operator="greaterThan">
      <formula>70</formula>
    </cfRule>
    <cfRule type="cellIs" dxfId="1504" priority="14" stopIfTrue="1" operator="between">
      <formula>60</formula>
      <formula>70</formula>
    </cfRule>
    <cfRule type="cellIs" dxfId="1503" priority="15" stopIfTrue="1" operator="between">
      <formula>45</formula>
      <formula>60</formula>
    </cfRule>
  </conditionalFormatting>
  <conditionalFormatting sqref="T4">
    <cfRule type="cellIs" dxfId="1502" priority="10" stopIfTrue="1" operator="greaterThan">
      <formula>70</formula>
    </cfRule>
    <cfRule type="cellIs" dxfId="1501" priority="11" stopIfTrue="1" operator="between">
      <formula>60</formula>
      <formula>70</formula>
    </cfRule>
    <cfRule type="cellIs" dxfId="1500" priority="12" stopIfTrue="1" operator="between">
      <formula>45</formula>
      <formula>60</formula>
    </cfRule>
  </conditionalFormatting>
  <conditionalFormatting sqref="X4">
    <cfRule type="cellIs" dxfId="1499" priority="7" stopIfTrue="1" operator="greaterThan">
      <formula>70</formula>
    </cfRule>
    <cfRule type="cellIs" dxfId="1498" priority="8" stopIfTrue="1" operator="between">
      <formula>60</formula>
      <formula>70</formula>
    </cfRule>
    <cfRule type="cellIs" dxfId="1497" priority="9" stopIfTrue="1" operator="between">
      <formula>45</formula>
      <formula>60</formula>
    </cfRule>
  </conditionalFormatting>
  <conditionalFormatting sqref="B4">
    <cfRule type="cellIs" dxfId="1496" priority="1" stopIfTrue="1" operator="greaterThan">
      <formula>70</formula>
    </cfRule>
    <cfRule type="cellIs" dxfId="1495" priority="2" stopIfTrue="1" operator="between">
      <formula>60</formula>
      <formula>70</formula>
    </cfRule>
    <cfRule type="cellIs" dxfId="1494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10.273</v>
      </c>
      <c r="C3" s="11">
        <v>9.7219999999999995</v>
      </c>
      <c r="D3" s="11">
        <v>5.2149999999999999</v>
      </c>
      <c r="E3" s="11">
        <v>10.348000000000001</v>
      </c>
      <c r="F3" s="11">
        <v>11.512</v>
      </c>
      <c r="G3" s="11">
        <v>7.8470000000000004</v>
      </c>
      <c r="H3" s="11">
        <v>12.795999999999999</v>
      </c>
      <c r="I3" s="11">
        <v>9.2889999999999997</v>
      </c>
      <c r="J3" s="11">
        <v>11.375999999999999</v>
      </c>
      <c r="K3" s="11">
        <v>11.148999999999999</v>
      </c>
      <c r="L3" s="11">
        <v>4.0720000000000001</v>
      </c>
      <c r="M3" s="11">
        <v>10.641999999999999</v>
      </c>
      <c r="N3" s="11">
        <v>11.315</v>
      </c>
      <c r="O3" s="11">
        <v>10.385</v>
      </c>
      <c r="P3" s="11">
        <v>10.564</v>
      </c>
      <c r="Q3" s="11">
        <v>11.449</v>
      </c>
      <c r="R3" s="11">
        <v>9.3070000000000004</v>
      </c>
      <c r="S3" s="11">
        <v>2.5529999999999999</v>
      </c>
      <c r="T3" s="11">
        <v>9.8230000000000004</v>
      </c>
      <c r="U3" s="11">
        <v>8.2089999999999996</v>
      </c>
      <c r="V3" s="11">
        <v>9.0399999999999991</v>
      </c>
      <c r="W3" s="11">
        <v>8.093</v>
      </c>
      <c r="X3" s="11">
        <v>9.718</v>
      </c>
      <c r="Y3" s="11">
        <v>2.2599999999999998</v>
      </c>
      <c r="Z3" s="11">
        <v>10.423999999999999</v>
      </c>
      <c r="AA3" s="11">
        <v>7.8419999999999996</v>
      </c>
      <c r="AB3" s="11">
        <v>0.42399999999999999</v>
      </c>
      <c r="AC3" s="11">
        <v>10.071999999999999</v>
      </c>
      <c r="AD3" s="11">
        <v>8.2639999999999993</v>
      </c>
      <c r="AE3" s="11">
        <v>2.5270000000000001</v>
      </c>
      <c r="AF3" s="11">
        <v>7.75</v>
      </c>
      <c r="AG3" s="11">
        <v>8.1440000000000001</v>
      </c>
      <c r="AH3" s="11"/>
      <c r="AI3" s="11"/>
      <c r="AM3" s="5"/>
    </row>
    <row r="4" spans="1:40" s="4" customFormat="1" x14ac:dyDescent="0.25">
      <c r="A4" s="3" t="s">
        <v>7</v>
      </c>
      <c r="B4" s="22">
        <v>44</v>
      </c>
      <c r="C4" s="22">
        <v>15</v>
      </c>
      <c r="D4" s="22">
        <v>11</v>
      </c>
      <c r="E4" s="22">
        <v>29</v>
      </c>
      <c r="F4" s="22">
        <v>33</v>
      </c>
      <c r="G4" s="22">
        <v>14</v>
      </c>
      <c r="H4" s="22">
        <v>16</v>
      </c>
      <c r="I4" s="22">
        <v>19</v>
      </c>
      <c r="J4" s="22">
        <v>47</v>
      </c>
      <c r="K4" s="22">
        <v>31</v>
      </c>
      <c r="L4" s="22">
        <v>6</v>
      </c>
      <c r="M4" s="22">
        <v>21</v>
      </c>
      <c r="N4" s="22">
        <v>28</v>
      </c>
      <c r="O4" s="22">
        <v>38</v>
      </c>
      <c r="P4" s="22">
        <v>32</v>
      </c>
      <c r="Q4" s="22">
        <v>17</v>
      </c>
      <c r="R4" s="22">
        <v>15</v>
      </c>
      <c r="S4" s="22">
        <v>9</v>
      </c>
      <c r="T4" s="22">
        <v>16</v>
      </c>
      <c r="U4" s="22">
        <v>41</v>
      </c>
      <c r="V4" s="22">
        <v>30</v>
      </c>
      <c r="W4" s="22">
        <v>17</v>
      </c>
      <c r="X4" s="22">
        <v>19</v>
      </c>
      <c r="Y4" s="22">
        <v>3</v>
      </c>
      <c r="Z4" s="22">
        <v>29</v>
      </c>
      <c r="AA4" s="22">
        <v>39</v>
      </c>
      <c r="AB4" s="22">
        <v>1</v>
      </c>
      <c r="AC4" s="22">
        <v>30</v>
      </c>
      <c r="AD4" s="22">
        <v>18</v>
      </c>
      <c r="AE4" s="22">
        <v>7</v>
      </c>
      <c r="AF4" s="22">
        <v>40</v>
      </c>
      <c r="AG4" s="22">
        <v>39</v>
      </c>
      <c r="AI4" s="15">
        <f>SUM(C4:AG4)</f>
        <v>710</v>
      </c>
      <c r="AJ4" s="6">
        <f>AVERAGE(C4:AG4)</f>
        <v>22.903225806451612</v>
      </c>
      <c r="AK4" s="17"/>
    </row>
    <row r="5" spans="1:40" x14ac:dyDescent="0.25">
      <c r="A5" s="2" t="s">
        <v>12</v>
      </c>
      <c r="B5" s="16">
        <f t="shared" ref="B5:AG5" si="0">$A6+B6</f>
        <v>110045</v>
      </c>
      <c r="C5" s="16">
        <f t="shared" si="0"/>
        <v>110060</v>
      </c>
      <c r="D5" s="16">
        <f t="shared" si="0"/>
        <v>110071</v>
      </c>
      <c r="E5" s="16">
        <f t="shared" si="0"/>
        <v>110100</v>
      </c>
      <c r="F5" s="16">
        <f t="shared" si="0"/>
        <v>110133</v>
      </c>
      <c r="G5" s="16">
        <f t="shared" si="0"/>
        <v>110147</v>
      </c>
      <c r="H5" s="16">
        <f t="shared" si="0"/>
        <v>110163</v>
      </c>
      <c r="I5" s="16">
        <f t="shared" si="0"/>
        <v>110182</v>
      </c>
      <c r="J5" s="16">
        <f t="shared" si="0"/>
        <v>110229</v>
      </c>
      <c r="K5" s="16">
        <f t="shared" si="0"/>
        <v>110260</v>
      </c>
      <c r="L5" s="16">
        <f t="shared" si="0"/>
        <v>110266</v>
      </c>
      <c r="M5" s="16">
        <f t="shared" si="0"/>
        <v>110287</v>
      </c>
      <c r="N5" s="16">
        <f t="shared" si="0"/>
        <v>110315</v>
      </c>
      <c r="O5" s="16">
        <f t="shared" si="0"/>
        <v>110353</v>
      </c>
      <c r="P5" s="16">
        <f t="shared" si="0"/>
        <v>110385</v>
      </c>
      <c r="Q5" s="16">
        <f t="shared" si="0"/>
        <v>110402</v>
      </c>
      <c r="R5" s="16">
        <f t="shared" si="0"/>
        <v>110417</v>
      </c>
      <c r="S5" s="16">
        <f t="shared" si="0"/>
        <v>110426</v>
      </c>
      <c r="T5" s="16">
        <f t="shared" si="0"/>
        <v>110442</v>
      </c>
      <c r="U5" s="16">
        <f t="shared" si="0"/>
        <v>110483</v>
      </c>
      <c r="V5" s="16">
        <f t="shared" si="0"/>
        <v>110513</v>
      </c>
      <c r="W5" s="16">
        <f t="shared" si="0"/>
        <v>110530</v>
      </c>
      <c r="X5" s="16">
        <f t="shared" si="0"/>
        <v>110549</v>
      </c>
      <c r="Y5" s="16">
        <f t="shared" si="0"/>
        <v>110552</v>
      </c>
      <c r="Z5" s="16">
        <f t="shared" si="0"/>
        <v>110581</v>
      </c>
      <c r="AA5" s="16">
        <f t="shared" si="0"/>
        <v>110620</v>
      </c>
      <c r="AB5" s="16">
        <f t="shared" si="0"/>
        <v>110621</v>
      </c>
      <c r="AC5" s="16">
        <f t="shared" si="0"/>
        <v>110651</v>
      </c>
      <c r="AD5" s="16">
        <f t="shared" si="0"/>
        <v>110669</v>
      </c>
      <c r="AE5" s="16">
        <f t="shared" si="0"/>
        <v>110676</v>
      </c>
      <c r="AF5" s="16">
        <f t="shared" si="0"/>
        <v>110716</v>
      </c>
      <c r="AG5" s="16">
        <f t="shared" si="0"/>
        <v>110755</v>
      </c>
      <c r="AI5" s="16">
        <f>MAX(C5:AG5)-B5</f>
        <v>710</v>
      </c>
    </row>
    <row r="6" spans="1:40" s="15" customFormat="1" x14ac:dyDescent="0.25">
      <c r="A6" s="2">
        <v>46549</v>
      </c>
      <c r="B6">
        <v>63496</v>
      </c>
      <c r="C6">
        <v>63511</v>
      </c>
      <c r="D6">
        <v>63522</v>
      </c>
      <c r="E6">
        <v>63551</v>
      </c>
      <c r="F6">
        <v>63584</v>
      </c>
      <c r="G6">
        <v>63598</v>
      </c>
      <c r="H6">
        <v>63614</v>
      </c>
      <c r="I6">
        <v>63633</v>
      </c>
      <c r="J6">
        <v>63680</v>
      </c>
      <c r="K6">
        <v>63711</v>
      </c>
      <c r="L6">
        <v>63717</v>
      </c>
      <c r="M6">
        <v>63738</v>
      </c>
      <c r="N6">
        <v>63766</v>
      </c>
      <c r="O6">
        <v>63804</v>
      </c>
      <c r="P6">
        <v>63836</v>
      </c>
      <c r="Q6">
        <v>63853</v>
      </c>
      <c r="R6">
        <v>63868</v>
      </c>
      <c r="S6">
        <v>63877</v>
      </c>
      <c r="T6">
        <v>63893</v>
      </c>
      <c r="U6">
        <v>63934</v>
      </c>
      <c r="V6">
        <v>63964</v>
      </c>
      <c r="W6">
        <v>63981</v>
      </c>
      <c r="X6">
        <v>64000</v>
      </c>
      <c r="Y6">
        <v>64003</v>
      </c>
      <c r="Z6">
        <v>64032</v>
      </c>
      <c r="AA6">
        <v>64071</v>
      </c>
      <c r="AB6">
        <v>64072</v>
      </c>
      <c r="AC6">
        <v>64102</v>
      </c>
      <c r="AD6">
        <v>64120</v>
      </c>
      <c r="AE6">
        <v>64127</v>
      </c>
      <c r="AF6">
        <v>64167</v>
      </c>
      <c r="AG6">
        <v>64206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45.54</v>
      </c>
      <c r="C8" s="11">
        <f t="shared" ref="C8:D8" si="2">C4*(1+$A$9)</f>
        <v>15.524999999999999</v>
      </c>
      <c r="D8" s="11">
        <f t="shared" si="2"/>
        <v>11.385</v>
      </c>
      <c r="E8" s="11">
        <f t="shared" ref="E8:F8" si="3">E4*(1+$A$9)</f>
        <v>30.014999999999997</v>
      </c>
      <c r="F8" s="11">
        <f t="shared" si="3"/>
        <v>34.154999999999994</v>
      </c>
      <c r="G8" s="11">
        <f t="shared" ref="G8:H8" si="4">G4*(1+$A$9)</f>
        <v>14.489999999999998</v>
      </c>
      <c r="H8" s="11">
        <f t="shared" si="4"/>
        <v>16.559999999999999</v>
      </c>
      <c r="I8" s="11">
        <f t="shared" ref="I8:J8" si="5">I4*(1+$A$9)</f>
        <v>19.664999999999999</v>
      </c>
      <c r="J8" s="11">
        <f t="shared" si="5"/>
        <v>48.644999999999996</v>
      </c>
      <c r="K8" s="11">
        <f t="shared" ref="K8:L8" si="6">K4*(1+$A$9)</f>
        <v>32.085000000000001</v>
      </c>
      <c r="L8" s="11">
        <f t="shared" si="6"/>
        <v>6.2099999999999991</v>
      </c>
      <c r="M8" s="11">
        <f t="shared" ref="M8:N8" si="7">M4*(1+$A$9)</f>
        <v>21.734999999999999</v>
      </c>
      <c r="N8" s="11">
        <f t="shared" si="7"/>
        <v>28.979999999999997</v>
      </c>
      <c r="O8" s="11">
        <f t="shared" ref="O8:P8" si="8">O4*(1+$A$9)</f>
        <v>39.33</v>
      </c>
      <c r="P8" s="11">
        <f t="shared" si="8"/>
        <v>33.119999999999997</v>
      </c>
      <c r="Q8" s="11">
        <f t="shared" ref="Q8:R8" si="9">Q4*(1+$A$9)</f>
        <v>17.594999999999999</v>
      </c>
      <c r="R8" s="11">
        <f t="shared" si="9"/>
        <v>15.524999999999999</v>
      </c>
      <c r="S8" s="11">
        <f t="shared" ref="S8:T8" si="10">S4*(1+$A$9)</f>
        <v>9.3149999999999995</v>
      </c>
      <c r="T8" s="11">
        <f t="shared" si="10"/>
        <v>16.559999999999999</v>
      </c>
      <c r="U8" s="11">
        <f t="shared" ref="U8:V8" si="11">U4*(1+$A$9)</f>
        <v>42.434999999999995</v>
      </c>
      <c r="V8" s="11">
        <f t="shared" si="11"/>
        <v>31.049999999999997</v>
      </c>
      <c r="W8" s="11">
        <f t="shared" ref="W8:X8" si="12">W4*(1+$A$9)</f>
        <v>17.594999999999999</v>
      </c>
      <c r="X8" s="11">
        <f t="shared" si="12"/>
        <v>19.664999999999999</v>
      </c>
      <c r="Y8" s="11">
        <f t="shared" ref="Y8:Z8" si="13">Y4*(1+$A$9)</f>
        <v>3.1049999999999995</v>
      </c>
      <c r="Z8" s="11">
        <f t="shared" si="13"/>
        <v>30.014999999999997</v>
      </c>
      <c r="AA8" s="11">
        <f t="shared" ref="AA8:AB8" si="14">AA4*(1+$A$9)</f>
        <v>40.364999999999995</v>
      </c>
      <c r="AB8" s="11">
        <f t="shared" si="14"/>
        <v>1.0349999999999999</v>
      </c>
      <c r="AC8" s="11">
        <f t="shared" ref="AC8:AD8" si="15">AC4*(1+$A$9)</f>
        <v>31.049999999999997</v>
      </c>
      <c r="AD8" s="11">
        <f t="shared" si="15"/>
        <v>18.63</v>
      </c>
      <c r="AE8" s="11">
        <f t="shared" ref="AE8:AF8" si="16">AE4*(1+$A$9)</f>
        <v>7.2449999999999992</v>
      </c>
      <c r="AF8" s="11">
        <f t="shared" si="16"/>
        <v>41.4</v>
      </c>
      <c r="AG8" s="11">
        <f t="shared" ref="AG8" si="17">AG4*(1+$A$9)</f>
        <v>40.364999999999995</v>
      </c>
      <c r="AI8" s="15">
        <f>SUM(C8:AG8)</f>
        <v>734.84999999999991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AE4 F4 Y4:Z4 M4:O4">
    <cfRule type="cellIs" dxfId="1493" priority="79" stopIfTrue="1" operator="greaterThan">
      <formula>70</formula>
    </cfRule>
    <cfRule type="cellIs" dxfId="1492" priority="80" stopIfTrue="1" operator="between">
      <formula>60</formula>
      <formula>70</formula>
    </cfRule>
    <cfRule type="cellIs" dxfId="1491" priority="81" stopIfTrue="1" operator="between">
      <formula>45</formula>
      <formula>60</formula>
    </cfRule>
  </conditionalFormatting>
  <conditionalFormatting sqref="AG4">
    <cfRule type="cellIs" dxfId="1490" priority="76" stopIfTrue="1" operator="greaterThan">
      <formula>70</formula>
    </cfRule>
    <cfRule type="cellIs" dxfId="1489" priority="77" stopIfTrue="1" operator="between">
      <formula>60</formula>
      <formula>70</formula>
    </cfRule>
    <cfRule type="cellIs" dxfId="1488" priority="78" stopIfTrue="1" operator="between">
      <formula>45</formula>
      <formula>60</formula>
    </cfRule>
  </conditionalFormatting>
  <conditionalFormatting sqref="AD4">
    <cfRule type="cellIs" dxfId="1487" priority="73" stopIfTrue="1" operator="greaterThan">
      <formula>70</formula>
    </cfRule>
    <cfRule type="cellIs" dxfId="1486" priority="74" stopIfTrue="1" operator="between">
      <formula>60</formula>
      <formula>70</formula>
    </cfRule>
    <cfRule type="cellIs" dxfId="1485" priority="75" stopIfTrue="1" operator="between">
      <formula>45</formula>
      <formula>60</formula>
    </cfRule>
  </conditionalFormatting>
  <conditionalFormatting sqref="G4">
    <cfRule type="cellIs" dxfId="1484" priority="70" stopIfTrue="1" operator="greaterThan">
      <formula>70</formula>
    </cfRule>
    <cfRule type="cellIs" dxfId="1483" priority="71" stopIfTrue="1" operator="between">
      <formula>60</formula>
      <formula>70</formula>
    </cfRule>
    <cfRule type="cellIs" dxfId="1482" priority="72" stopIfTrue="1" operator="between">
      <formula>45</formula>
      <formula>60</formula>
    </cfRule>
  </conditionalFormatting>
  <conditionalFormatting sqref="AF4">
    <cfRule type="cellIs" dxfId="1481" priority="67" stopIfTrue="1" operator="greaterThan">
      <formula>70</formula>
    </cfRule>
    <cfRule type="cellIs" dxfId="1480" priority="68" stopIfTrue="1" operator="between">
      <formula>60</formula>
      <formula>70</formula>
    </cfRule>
    <cfRule type="cellIs" dxfId="1479" priority="69" stopIfTrue="1" operator="between">
      <formula>45</formula>
      <formula>60</formula>
    </cfRule>
  </conditionalFormatting>
  <conditionalFormatting sqref="U4">
    <cfRule type="cellIs" dxfId="1478" priority="64" stopIfTrue="1" operator="greaterThan">
      <formula>70</formula>
    </cfRule>
    <cfRule type="cellIs" dxfId="1477" priority="65" stopIfTrue="1" operator="between">
      <formula>60</formula>
      <formula>70</formula>
    </cfRule>
    <cfRule type="cellIs" dxfId="1476" priority="66" stopIfTrue="1" operator="between">
      <formula>45</formula>
      <formula>60</formula>
    </cfRule>
  </conditionalFormatting>
  <conditionalFormatting sqref="AA4">
    <cfRule type="cellIs" dxfId="1475" priority="61" stopIfTrue="1" operator="greaterThan">
      <formula>70</formula>
    </cfRule>
    <cfRule type="cellIs" dxfId="1474" priority="62" stopIfTrue="1" operator="between">
      <formula>60</formula>
      <formula>70</formula>
    </cfRule>
    <cfRule type="cellIs" dxfId="1473" priority="63" stopIfTrue="1" operator="between">
      <formula>45</formula>
      <formula>60</formula>
    </cfRule>
  </conditionalFormatting>
  <conditionalFormatting sqref="J4">
    <cfRule type="cellIs" dxfId="1472" priority="58" stopIfTrue="1" operator="greaterThan">
      <formula>70</formula>
    </cfRule>
    <cfRule type="cellIs" dxfId="1471" priority="59" stopIfTrue="1" operator="between">
      <formula>60</formula>
      <formula>70</formula>
    </cfRule>
    <cfRule type="cellIs" dxfId="1470" priority="60" stopIfTrue="1" operator="between">
      <formula>45</formula>
      <formula>60</formula>
    </cfRule>
  </conditionalFormatting>
  <conditionalFormatting sqref="L4">
    <cfRule type="cellIs" dxfId="1469" priority="55" stopIfTrue="1" operator="greaterThan">
      <formula>70</formula>
    </cfRule>
    <cfRule type="cellIs" dxfId="1468" priority="56" stopIfTrue="1" operator="between">
      <formula>60</formula>
      <formula>70</formula>
    </cfRule>
    <cfRule type="cellIs" dxfId="1467" priority="57" stopIfTrue="1" operator="between">
      <formula>45</formula>
      <formula>60</formula>
    </cfRule>
  </conditionalFormatting>
  <conditionalFormatting sqref="P4">
    <cfRule type="cellIs" dxfId="1466" priority="52" stopIfTrue="1" operator="greaterThan">
      <formula>70</formula>
    </cfRule>
    <cfRule type="cellIs" dxfId="1465" priority="53" stopIfTrue="1" operator="between">
      <formula>60</formula>
      <formula>70</formula>
    </cfRule>
    <cfRule type="cellIs" dxfId="1464" priority="54" stopIfTrue="1" operator="between">
      <formula>45</formula>
      <formula>60</formula>
    </cfRule>
  </conditionalFormatting>
  <conditionalFormatting sqref="Q4">
    <cfRule type="cellIs" dxfId="1463" priority="49" stopIfTrue="1" operator="greaterThan">
      <formula>70</formula>
    </cfRule>
    <cfRule type="cellIs" dxfId="1462" priority="50" stopIfTrue="1" operator="between">
      <formula>60</formula>
      <formula>70</formula>
    </cfRule>
    <cfRule type="cellIs" dxfId="1461" priority="51" stopIfTrue="1" operator="between">
      <formula>45</formula>
      <formula>60</formula>
    </cfRule>
  </conditionalFormatting>
  <conditionalFormatting sqref="R4">
    <cfRule type="cellIs" dxfId="1460" priority="46" stopIfTrue="1" operator="greaterThan">
      <formula>70</formula>
    </cfRule>
    <cfRule type="cellIs" dxfId="1459" priority="47" stopIfTrue="1" operator="between">
      <formula>60</formula>
      <formula>70</formula>
    </cfRule>
    <cfRule type="cellIs" dxfId="1458" priority="48" stopIfTrue="1" operator="between">
      <formula>45</formula>
      <formula>60</formula>
    </cfRule>
  </conditionalFormatting>
  <conditionalFormatting sqref="K4">
    <cfRule type="cellIs" dxfId="1457" priority="43" stopIfTrue="1" operator="greaterThan">
      <formula>70</formula>
    </cfRule>
    <cfRule type="cellIs" dxfId="1456" priority="44" stopIfTrue="1" operator="between">
      <formula>60</formula>
      <formula>70</formula>
    </cfRule>
    <cfRule type="cellIs" dxfId="1455" priority="45" stopIfTrue="1" operator="between">
      <formula>45</formula>
      <formula>60</formula>
    </cfRule>
  </conditionalFormatting>
  <conditionalFormatting sqref="C4">
    <cfRule type="cellIs" dxfId="1454" priority="40" stopIfTrue="1" operator="greaterThan">
      <formula>70</formula>
    </cfRule>
    <cfRule type="cellIs" dxfId="1453" priority="41" stopIfTrue="1" operator="between">
      <formula>60</formula>
      <formula>70</formula>
    </cfRule>
    <cfRule type="cellIs" dxfId="1452" priority="42" stopIfTrue="1" operator="between">
      <formula>45</formula>
      <formula>60</formula>
    </cfRule>
  </conditionalFormatting>
  <conditionalFormatting sqref="H4">
    <cfRule type="cellIs" dxfId="1451" priority="37" stopIfTrue="1" operator="greaterThan">
      <formula>70</formula>
    </cfRule>
    <cfRule type="cellIs" dxfId="1450" priority="38" stopIfTrue="1" operator="between">
      <formula>60</formula>
      <formula>70</formula>
    </cfRule>
    <cfRule type="cellIs" dxfId="1449" priority="39" stopIfTrue="1" operator="between">
      <formula>45</formula>
      <formula>60</formula>
    </cfRule>
  </conditionalFormatting>
  <conditionalFormatting sqref="V4">
    <cfRule type="cellIs" dxfId="1448" priority="34" stopIfTrue="1" operator="greaterThan">
      <formula>70</formula>
    </cfRule>
    <cfRule type="cellIs" dxfId="1447" priority="35" stopIfTrue="1" operator="between">
      <formula>60</formula>
      <formula>70</formula>
    </cfRule>
    <cfRule type="cellIs" dxfId="1446" priority="36" stopIfTrue="1" operator="between">
      <formula>45</formula>
      <formula>60</formula>
    </cfRule>
  </conditionalFormatting>
  <conditionalFormatting sqref="AB4">
    <cfRule type="cellIs" dxfId="1445" priority="31" stopIfTrue="1" operator="greaterThan">
      <formula>70</formula>
    </cfRule>
    <cfRule type="cellIs" dxfId="1444" priority="32" stopIfTrue="1" operator="between">
      <formula>60</formula>
      <formula>70</formula>
    </cfRule>
    <cfRule type="cellIs" dxfId="1443" priority="33" stopIfTrue="1" operator="between">
      <formula>45</formula>
      <formula>60</formula>
    </cfRule>
  </conditionalFormatting>
  <conditionalFormatting sqref="AC4">
    <cfRule type="cellIs" dxfId="1442" priority="28" stopIfTrue="1" operator="greaterThan">
      <formula>70</formula>
    </cfRule>
    <cfRule type="cellIs" dxfId="1441" priority="29" stopIfTrue="1" operator="between">
      <formula>60</formula>
      <formula>70</formula>
    </cfRule>
    <cfRule type="cellIs" dxfId="1440" priority="30" stopIfTrue="1" operator="between">
      <formula>45</formula>
      <formula>60</formula>
    </cfRule>
  </conditionalFormatting>
  <conditionalFormatting sqref="E4">
    <cfRule type="cellIs" dxfId="1439" priority="25" stopIfTrue="1" operator="greaterThan">
      <formula>70</formula>
    </cfRule>
    <cfRule type="cellIs" dxfId="1438" priority="26" stopIfTrue="1" operator="between">
      <formula>60</formula>
      <formula>70</formula>
    </cfRule>
    <cfRule type="cellIs" dxfId="1437" priority="27" stopIfTrue="1" operator="between">
      <formula>45</formula>
      <formula>60</formula>
    </cfRule>
  </conditionalFormatting>
  <conditionalFormatting sqref="S4">
    <cfRule type="cellIs" dxfId="1436" priority="22" stopIfTrue="1" operator="greaterThan">
      <formula>70</formula>
    </cfRule>
    <cfRule type="cellIs" dxfId="1435" priority="23" stopIfTrue="1" operator="between">
      <formula>60</formula>
      <formula>70</formula>
    </cfRule>
    <cfRule type="cellIs" dxfId="1434" priority="24" stopIfTrue="1" operator="between">
      <formula>45</formula>
      <formula>60</formula>
    </cfRule>
  </conditionalFormatting>
  <conditionalFormatting sqref="D4">
    <cfRule type="cellIs" dxfId="1433" priority="19" stopIfTrue="1" operator="greaterThan">
      <formula>70</formula>
    </cfRule>
    <cfRule type="cellIs" dxfId="1432" priority="20" stopIfTrue="1" operator="between">
      <formula>60</formula>
      <formula>70</formula>
    </cfRule>
    <cfRule type="cellIs" dxfId="1431" priority="21" stopIfTrue="1" operator="between">
      <formula>45</formula>
      <formula>60</formula>
    </cfRule>
  </conditionalFormatting>
  <conditionalFormatting sqref="I4">
    <cfRule type="cellIs" dxfId="1430" priority="16" stopIfTrue="1" operator="greaterThan">
      <formula>70</formula>
    </cfRule>
    <cfRule type="cellIs" dxfId="1429" priority="17" stopIfTrue="1" operator="between">
      <formula>60</formula>
      <formula>70</formula>
    </cfRule>
    <cfRule type="cellIs" dxfId="1428" priority="18" stopIfTrue="1" operator="between">
      <formula>45</formula>
      <formula>60</formula>
    </cfRule>
  </conditionalFormatting>
  <conditionalFormatting sqref="W4">
    <cfRule type="cellIs" dxfId="1427" priority="13" stopIfTrue="1" operator="greaterThan">
      <formula>70</formula>
    </cfRule>
    <cfRule type="cellIs" dxfId="1426" priority="14" stopIfTrue="1" operator="between">
      <formula>60</formula>
      <formula>70</formula>
    </cfRule>
    <cfRule type="cellIs" dxfId="1425" priority="15" stopIfTrue="1" operator="between">
      <formula>45</formula>
      <formula>60</formula>
    </cfRule>
  </conditionalFormatting>
  <conditionalFormatting sqref="T4">
    <cfRule type="cellIs" dxfId="1424" priority="10" stopIfTrue="1" operator="greaterThan">
      <formula>70</formula>
    </cfRule>
    <cfRule type="cellIs" dxfId="1423" priority="11" stopIfTrue="1" operator="between">
      <formula>60</formula>
      <formula>70</formula>
    </cfRule>
    <cfRule type="cellIs" dxfId="1422" priority="12" stopIfTrue="1" operator="between">
      <formula>45</formula>
      <formula>60</formula>
    </cfRule>
  </conditionalFormatting>
  <conditionalFormatting sqref="X4">
    <cfRule type="cellIs" dxfId="1421" priority="7" stopIfTrue="1" operator="greaterThan">
      <formula>70</formula>
    </cfRule>
    <cfRule type="cellIs" dxfId="1420" priority="8" stopIfTrue="1" operator="between">
      <formula>60</formula>
      <formula>70</formula>
    </cfRule>
    <cfRule type="cellIs" dxfId="1419" priority="9" stopIfTrue="1" operator="between">
      <formula>45</formula>
      <formula>60</formula>
    </cfRule>
  </conditionalFormatting>
  <conditionalFormatting sqref="B4">
    <cfRule type="cellIs" dxfId="1418" priority="1" stopIfTrue="1" operator="greaterThan">
      <formula>70</formula>
    </cfRule>
    <cfRule type="cellIs" dxfId="1417" priority="2" stopIfTrue="1" operator="between">
      <formula>60</formula>
      <formula>70</formula>
    </cfRule>
    <cfRule type="cellIs" dxfId="1416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8.1440000000000001</v>
      </c>
      <c r="C3" s="11">
        <v>3.7320000000000002</v>
      </c>
      <c r="D3" s="11">
        <v>8.0500000000000007</v>
      </c>
      <c r="E3" s="11">
        <v>8.9749999999999996</v>
      </c>
      <c r="F3" s="11">
        <v>1.466</v>
      </c>
      <c r="G3" s="11">
        <v>0.57999999999999996</v>
      </c>
      <c r="H3" s="11">
        <v>4.4169999999999998</v>
      </c>
      <c r="I3" s="11">
        <v>6.7690000000000001</v>
      </c>
      <c r="J3" s="11">
        <v>7.8929999999999998</v>
      </c>
      <c r="K3" s="11">
        <v>6.9980000000000002</v>
      </c>
      <c r="L3" s="11">
        <v>7.1980000000000004</v>
      </c>
      <c r="M3" s="11">
        <v>6.9409999999999998</v>
      </c>
      <c r="N3" s="11">
        <v>7.1619999999999999</v>
      </c>
      <c r="O3" s="11">
        <v>8.4670000000000005</v>
      </c>
      <c r="P3" s="11">
        <v>6.98</v>
      </c>
      <c r="Q3" s="11">
        <v>7.2510000000000003</v>
      </c>
      <c r="R3" s="11">
        <v>9.0670000000000002</v>
      </c>
      <c r="S3" s="11">
        <v>5.8179999999999996</v>
      </c>
      <c r="T3" s="11">
        <v>6.5270000000000001</v>
      </c>
      <c r="U3" s="11">
        <v>2.2010000000000001</v>
      </c>
      <c r="V3" s="11">
        <v>7.0220000000000002</v>
      </c>
      <c r="W3" s="11">
        <v>6.4169999999999998</v>
      </c>
      <c r="X3" s="11">
        <v>6.4820000000000002</v>
      </c>
      <c r="Y3" s="11">
        <v>7.3330000000000002</v>
      </c>
      <c r="Z3" s="11">
        <v>5.3760000000000003</v>
      </c>
      <c r="AA3" s="11">
        <v>1.25</v>
      </c>
      <c r="AB3" s="11">
        <v>5.9779999999999998</v>
      </c>
      <c r="AC3" s="11">
        <v>1.494</v>
      </c>
      <c r="AD3" s="11">
        <v>0.874</v>
      </c>
      <c r="AE3" s="11">
        <v>0.39700000000000002</v>
      </c>
      <c r="AF3" s="11">
        <v>0.40100000000000002</v>
      </c>
      <c r="AG3" s="11"/>
      <c r="AH3" s="11"/>
      <c r="AI3" s="11"/>
      <c r="AM3" s="5"/>
    </row>
    <row r="4" spans="1:40" s="4" customFormat="1" x14ac:dyDescent="0.25">
      <c r="A4" s="3" t="s">
        <v>7</v>
      </c>
      <c r="B4" s="22">
        <v>39</v>
      </c>
      <c r="C4" s="22">
        <v>9</v>
      </c>
      <c r="D4" s="22">
        <v>29</v>
      </c>
      <c r="E4" s="22">
        <v>11</v>
      </c>
      <c r="F4" s="22">
        <v>2</v>
      </c>
      <c r="G4" s="22">
        <v>2</v>
      </c>
      <c r="H4" s="22">
        <v>11</v>
      </c>
      <c r="I4" s="22">
        <v>14</v>
      </c>
      <c r="J4" s="22">
        <v>21</v>
      </c>
      <c r="K4" s="22">
        <v>33</v>
      </c>
      <c r="L4" s="22">
        <v>27</v>
      </c>
      <c r="M4" s="22">
        <v>9</v>
      </c>
      <c r="N4" s="22">
        <v>28</v>
      </c>
      <c r="O4" s="22">
        <v>28</v>
      </c>
      <c r="P4" s="22">
        <v>31</v>
      </c>
      <c r="Q4" s="22">
        <v>26</v>
      </c>
      <c r="R4" s="22">
        <v>20</v>
      </c>
      <c r="S4" s="22">
        <v>24</v>
      </c>
      <c r="T4" s="22">
        <v>29</v>
      </c>
      <c r="U4" s="22">
        <v>2</v>
      </c>
      <c r="V4" s="22">
        <v>6</v>
      </c>
      <c r="W4" s="22">
        <v>25</v>
      </c>
      <c r="X4" s="22">
        <v>25</v>
      </c>
      <c r="Y4" s="22">
        <v>19</v>
      </c>
      <c r="Z4" s="22">
        <v>23</v>
      </c>
      <c r="AA4" s="22">
        <v>3</v>
      </c>
      <c r="AB4" s="22">
        <v>9</v>
      </c>
      <c r="AC4" s="22">
        <v>3</v>
      </c>
      <c r="AD4" s="22">
        <v>3</v>
      </c>
      <c r="AE4" s="22">
        <v>0</v>
      </c>
      <c r="AF4" s="22">
        <v>1</v>
      </c>
      <c r="AG4" s="22"/>
      <c r="AI4" s="15">
        <f>SUM(C4:AG4)</f>
        <v>473</v>
      </c>
      <c r="AJ4" s="6">
        <f>AVERAGE(C4:AG4)</f>
        <v>15.766666666666667</v>
      </c>
      <c r="AK4" s="17"/>
    </row>
    <row r="5" spans="1:40" x14ac:dyDescent="0.25">
      <c r="A5" s="2" t="s">
        <v>12</v>
      </c>
      <c r="B5" s="16">
        <f t="shared" ref="B5:AF5" si="0">$A6+B6</f>
        <v>110755</v>
      </c>
      <c r="C5" s="16">
        <f t="shared" si="0"/>
        <v>110764</v>
      </c>
      <c r="D5" s="16">
        <f t="shared" si="0"/>
        <v>110793</v>
      </c>
      <c r="E5" s="16">
        <f t="shared" si="0"/>
        <v>110804</v>
      </c>
      <c r="F5" s="16">
        <f t="shared" si="0"/>
        <v>110806</v>
      </c>
      <c r="G5" s="16">
        <f t="shared" si="0"/>
        <v>110808</v>
      </c>
      <c r="H5" s="16">
        <f t="shared" si="0"/>
        <v>110819</v>
      </c>
      <c r="I5" s="16">
        <f t="shared" si="0"/>
        <v>110833</v>
      </c>
      <c r="J5" s="16">
        <f t="shared" si="0"/>
        <v>110854</v>
      </c>
      <c r="K5" s="16">
        <f t="shared" si="0"/>
        <v>110887</v>
      </c>
      <c r="L5" s="16">
        <f t="shared" si="0"/>
        <v>110914</v>
      </c>
      <c r="M5" s="16">
        <f t="shared" si="0"/>
        <v>110923</v>
      </c>
      <c r="N5" s="16">
        <f t="shared" si="0"/>
        <v>110951</v>
      </c>
      <c r="O5" s="16">
        <f t="shared" si="0"/>
        <v>110979</v>
      </c>
      <c r="P5" s="16">
        <f t="shared" si="0"/>
        <v>111010</v>
      </c>
      <c r="Q5" s="16">
        <f t="shared" si="0"/>
        <v>111036</v>
      </c>
      <c r="R5" s="16">
        <f t="shared" si="0"/>
        <v>111056</v>
      </c>
      <c r="S5" s="16">
        <f t="shared" si="0"/>
        <v>111080</v>
      </c>
      <c r="T5" s="16">
        <f t="shared" si="0"/>
        <v>111109</v>
      </c>
      <c r="U5" s="16">
        <f t="shared" si="0"/>
        <v>111111</v>
      </c>
      <c r="V5" s="16">
        <f t="shared" si="0"/>
        <v>111117</v>
      </c>
      <c r="W5" s="16">
        <f t="shared" si="0"/>
        <v>111142</v>
      </c>
      <c r="X5" s="16">
        <f t="shared" si="0"/>
        <v>111167</v>
      </c>
      <c r="Y5" s="16">
        <f t="shared" si="0"/>
        <v>111186</v>
      </c>
      <c r="Z5" s="16">
        <f t="shared" si="0"/>
        <v>111209</v>
      </c>
      <c r="AA5" s="16">
        <f t="shared" si="0"/>
        <v>111212</v>
      </c>
      <c r="AB5" s="16">
        <f t="shared" si="0"/>
        <v>111221</v>
      </c>
      <c r="AC5" s="16">
        <f t="shared" si="0"/>
        <v>111224</v>
      </c>
      <c r="AD5" s="16">
        <f t="shared" si="0"/>
        <v>111227</v>
      </c>
      <c r="AE5" s="16">
        <f t="shared" si="0"/>
        <v>111227</v>
      </c>
      <c r="AF5" s="16">
        <f t="shared" si="0"/>
        <v>111228</v>
      </c>
      <c r="AG5" s="16"/>
      <c r="AI5" s="16">
        <f>MAX(C5:AG5)-B5</f>
        <v>473</v>
      </c>
    </row>
    <row r="6" spans="1:40" s="15" customFormat="1" x14ac:dyDescent="0.25">
      <c r="A6" s="2">
        <v>46549</v>
      </c>
      <c r="B6">
        <v>64206</v>
      </c>
      <c r="C6">
        <v>64215</v>
      </c>
      <c r="D6">
        <v>64244</v>
      </c>
      <c r="E6">
        <v>64255</v>
      </c>
      <c r="F6">
        <v>64257</v>
      </c>
      <c r="G6">
        <v>64259</v>
      </c>
      <c r="H6">
        <v>64270</v>
      </c>
      <c r="I6">
        <v>64284</v>
      </c>
      <c r="J6">
        <v>64305</v>
      </c>
      <c r="K6">
        <v>64338</v>
      </c>
      <c r="L6">
        <v>64365</v>
      </c>
      <c r="M6">
        <v>64374</v>
      </c>
      <c r="N6">
        <v>64402</v>
      </c>
      <c r="O6">
        <v>64430</v>
      </c>
      <c r="P6">
        <v>64461</v>
      </c>
      <c r="Q6">
        <v>64487</v>
      </c>
      <c r="R6">
        <v>64507</v>
      </c>
      <c r="S6">
        <v>64531</v>
      </c>
      <c r="T6">
        <v>64560</v>
      </c>
      <c r="U6">
        <v>64562</v>
      </c>
      <c r="V6">
        <v>64568</v>
      </c>
      <c r="W6">
        <v>64593</v>
      </c>
      <c r="X6">
        <v>64618</v>
      </c>
      <c r="Y6">
        <v>64637</v>
      </c>
      <c r="Z6">
        <v>64660</v>
      </c>
      <c r="AA6">
        <v>64663</v>
      </c>
      <c r="AB6">
        <v>64672</v>
      </c>
      <c r="AC6">
        <v>64675</v>
      </c>
      <c r="AD6">
        <v>64678</v>
      </c>
      <c r="AE6">
        <v>64678</v>
      </c>
      <c r="AF6">
        <v>64679</v>
      </c>
      <c r="AG6"/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40.364999999999995</v>
      </c>
      <c r="C8" s="11">
        <f t="shared" ref="C8:D8" si="2">C4*(1+$A$9)</f>
        <v>9.3149999999999995</v>
      </c>
      <c r="D8" s="11">
        <f t="shared" si="2"/>
        <v>30.014999999999997</v>
      </c>
      <c r="E8" s="11">
        <f t="shared" ref="E8:F8" si="3">E4*(1+$A$9)</f>
        <v>11.385</v>
      </c>
      <c r="F8" s="11">
        <f t="shared" si="3"/>
        <v>2.0699999999999998</v>
      </c>
      <c r="G8" s="11">
        <f t="shared" ref="G8:H8" si="4">G4*(1+$A$9)</f>
        <v>2.0699999999999998</v>
      </c>
      <c r="H8" s="11">
        <f t="shared" si="4"/>
        <v>11.385</v>
      </c>
      <c r="I8" s="11">
        <f t="shared" ref="I8:J8" si="5">I4*(1+$A$9)</f>
        <v>14.489999999999998</v>
      </c>
      <c r="J8" s="11">
        <f t="shared" si="5"/>
        <v>21.734999999999999</v>
      </c>
      <c r="K8" s="11">
        <f t="shared" ref="K8:L8" si="6">K4*(1+$A$9)</f>
        <v>34.154999999999994</v>
      </c>
      <c r="L8" s="11">
        <f t="shared" si="6"/>
        <v>27.944999999999997</v>
      </c>
      <c r="M8" s="11">
        <f t="shared" ref="M8:N8" si="7">M4*(1+$A$9)</f>
        <v>9.3149999999999995</v>
      </c>
      <c r="N8" s="11">
        <f t="shared" si="7"/>
        <v>28.979999999999997</v>
      </c>
      <c r="O8" s="11">
        <f t="shared" ref="O8:P8" si="8">O4*(1+$A$9)</f>
        <v>28.979999999999997</v>
      </c>
      <c r="P8" s="11">
        <f t="shared" si="8"/>
        <v>32.085000000000001</v>
      </c>
      <c r="Q8" s="11">
        <f t="shared" ref="Q8:S8" si="9">Q4*(1+$A$9)</f>
        <v>26.909999999999997</v>
      </c>
      <c r="R8" s="11">
        <f t="shared" si="9"/>
        <v>20.7</v>
      </c>
      <c r="S8" s="11">
        <f t="shared" si="9"/>
        <v>24.839999999999996</v>
      </c>
      <c r="T8" s="11">
        <f t="shared" ref="T8:U8" si="10">T4*(1+$A$9)</f>
        <v>30.014999999999997</v>
      </c>
      <c r="U8" s="11">
        <f t="shared" si="10"/>
        <v>2.0699999999999998</v>
      </c>
      <c r="V8" s="11">
        <f t="shared" ref="V8:W8" si="11">V4*(1+$A$9)</f>
        <v>6.2099999999999991</v>
      </c>
      <c r="W8" s="11">
        <f t="shared" si="11"/>
        <v>25.874999999999996</v>
      </c>
      <c r="X8" s="11">
        <f t="shared" ref="X8:Y8" si="12">X4*(1+$A$9)</f>
        <v>25.874999999999996</v>
      </c>
      <c r="Y8" s="11">
        <f t="shared" si="12"/>
        <v>19.664999999999999</v>
      </c>
      <c r="Z8" s="11">
        <f t="shared" ref="Z8:AA8" si="13">Z4*(1+$A$9)</f>
        <v>23.805</v>
      </c>
      <c r="AA8" s="11">
        <f t="shared" si="13"/>
        <v>3.1049999999999995</v>
      </c>
      <c r="AB8" s="11">
        <f t="shared" ref="AB8:AC8" si="14">AB4*(1+$A$9)</f>
        <v>9.3149999999999995</v>
      </c>
      <c r="AC8" s="11">
        <f t="shared" si="14"/>
        <v>3.1049999999999995</v>
      </c>
      <c r="AD8" s="11">
        <f t="shared" ref="AD8:AE8" si="15">AD4*(1+$A$9)</f>
        <v>3.1049999999999995</v>
      </c>
      <c r="AE8" s="11">
        <f t="shared" si="15"/>
        <v>0</v>
      </c>
      <c r="AF8" s="11">
        <f t="shared" ref="AF8" si="16">AF4*(1+$A$9)</f>
        <v>1.0349999999999999</v>
      </c>
      <c r="AG8" s="11"/>
      <c r="AI8" s="15">
        <f>SUM(C8:AG8)</f>
        <v>489.55499999999995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3.499999999999992E-2</v>
      </c>
    </row>
  </sheetData>
  <conditionalFormatting sqref="AE4 F4 Y4:Z4 M4:O4">
    <cfRule type="cellIs" dxfId="1415" priority="79" stopIfTrue="1" operator="greaterThan">
      <formula>70</formula>
    </cfRule>
    <cfRule type="cellIs" dxfId="1414" priority="80" stopIfTrue="1" operator="between">
      <formula>60</formula>
      <formula>70</formula>
    </cfRule>
    <cfRule type="cellIs" dxfId="1413" priority="81" stopIfTrue="1" operator="between">
      <formula>45</formula>
      <formula>60</formula>
    </cfRule>
  </conditionalFormatting>
  <conditionalFormatting sqref="AG4">
    <cfRule type="cellIs" dxfId="1412" priority="76" stopIfTrue="1" operator="greaterThan">
      <formula>70</formula>
    </cfRule>
    <cfRule type="cellIs" dxfId="1411" priority="77" stopIfTrue="1" operator="between">
      <formula>60</formula>
      <formula>70</formula>
    </cfRule>
    <cfRule type="cellIs" dxfId="1410" priority="78" stopIfTrue="1" operator="between">
      <formula>45</formula>
      <formula>60</formula>
    </cfRule>
  </conditionalFormatting>
  <conditionalFormatting sqref="AD4">
    <cfRule type="cellIs" dxfId="1409" priority="73" stopIfTrue="1" operator="greaterThan">
      <formula>70</formula>
    </cfRule>
    <cfRule type="cellIs" dxfId="1408" priority="74" stopIfTrue="1" operator="between">
      <formula>60</formula>
      <formula>70</formula>
    </cfRule>
    <cfRule type="cellIs" dxfId="1407" priority="75" stopIfTrue="1" operator="between">
      <formula>45</formula>
      <formula>60</formula>
    </cfRule>
  </conditionalFormatting>
  <conditionalFormatting sqref="G4">
    <cfRule type="cellIs" dxfId="1406" priority="70" stopIfTrue="1" operator="greaterThan">
      <formula>70</formula>
    </cfRule>
    <cfRule type="cellIs" dxfId="1405" priority="71" stopIfTrue="1" operator="between">
      <formula>60</formula>
      <formula>70</formula>
    </cfRule>
    <cfRule type="cellIs" dxfId="1404" priority="72" stopIfTrue="1" operator="between">
      <formula>45</formula>
      <formula>60</formula>
    </cfRule>
  </conditionalFormatting>
  <conditionalFormatting sqref="AF4">
    <cfRule type="cellIs" dxfId="1403" priority="67" stopIfTrue="1" operator="greaterThan">
      <formula>70</formula>
    </cfRule>
    <cfRule type="cellIs" dxfId="1402" priority="68" stopIfTrue="1" operator="between">
      <formula>60</formula>
      <formula>70</formula>
    </cfRule>
    <cfRule type="cellIs" dxfId="1401" priority="69" stopIfTrue="1" operator="between">
      <formula>45</formula>
      <formula>60</formula>
    </cfRule>
  </conditionalFormatting>
  <conditionalFormatting sqref="U4">
    <cfRule type="cellIs" dxfId="1400" priority="64" stopIfTrue="1" operator="greaterThan">
      <formula>70</formula>
    </cfRule>
    <cfRule type="cellIs" dxfId="1399" priority="65" stopIfTrue="1" operator="between">
      <formula>60</formula>
      <formula>70</formula>
    </cfRule>
    <cfRule type="cellIs" dxfId="1398" priority="66" stopIfTrue="1" operator="between">
      <formula>45</formula>
      <formula>60</formula>
    </cfRule>
  </conditionalFormatting>
  <conditionalFormatting sqref="AA4">
    <cfRule type="cellIs" dxfId="1397" priority="61" stopIfTrue="1" operator="greaterThan">
      <formula>70</formula>
    </cfRule>
    <cfRule type="cellIs" dxfId="1396" priority="62" stopIfTrue="1" operator="between">
      <formula>60</formula>
      <formula>70</formula>
    </cfRule>
    <cfRule type="cellIs" dxfId="1395" priority="63" stopIfTrue="1" operator="between">
      <formula>45</formula>
      <formula>60</formula>
    </cfRule>
  </conditionalFormatting>
  <conditionalFormatting sqref="J4">
    <cfRule type="cellIs" dxfId="1394" priority="58" stopIfTrue="1" operator="greaterThan">
      <formula>70</formula>
    </cfRule>
    <cfRule type="cellIs" dxfId="1393" priority="59" stopIfTrue="1" operator="between">
      <formula>60</formula>
      <formula>70</formula>
    </cfRule>
    <cfRule type="cellIs" dxfId="1392" priority="60" stopIfTrue="1" operator="between">
      <formula>45</formula>
      <formula>60</formula>
    </cfRule>
  </conditionalFormatting>
  <conditionalFormatting sqref="L4">
    <cfRule type="cellIs" dxfId="1391" priority="55" stopIfTrue="1" operator="greaterThan">
      <formula>70</formula>
    </cfRule>
    <cfRule type="cellIs" dxfId="1390" priority="56" stopIfTrue="1" operator="between">
      <formula>60</formula>
      <formula>70</formula>
    </cfRule>
    <cfRule type="cellIs" dxfId="1389" priority="57" stopIfTrue="1" operator="between">
      <formula>45</formula>
      <formula>60</formula>
    </cfRule>
  </conditionalFormatting>
  <conditionalFormatting sqref="P4">
    <cfRule type="cellIs" dxfId="1388" priority="52" stopIfTrue="1" operator="greaterThan">
      <formula>70</formula>
    </cfRule>
    <cfRule type="cellIs" dxfId="1387" priority="53" stopIfTrue="1" operator="between">
      <formula>60</formula>
      <formula>70</formula>
    </cfRule>
    <cfRule type="cellIs" dxfId="1386" priority="54" stopIfTrue="1" operator="between">
      <formula>45</formula>
      <formula>60</formula>
    </cfRule>
  </conditionalFormatting>
  <conditionalFormatting sqref="Q4">
    <cfRule type="cellIs" dxfId="1385" priority="49" stopIfTrue="1" operator="greaterThan">
      <formula>70</formula>
    </cfRule>
    <cfRule type="cellIs" dxfId="1384" priority="50" stopIfTrue="1" operator="between">
      <formula>60</formula>
      <formula>70</formula>
    </cfRule>
    <cfRule type="cellIs" dxfId="1383" priority="51" stopIfTrue="1" operator="between">
      <formula>45</formula>
      <formula>60</formula>
    </cfRule>
  </conditionalFormatting>
  <conditionalFormatting sqref="R4">
    <cfRule type="cellIs" dxfId="1382" priority="46" stopIfTrue="1" operator="greaterThan">
      <formula>70</formula>
    </cfRule>
    <cfRule type="cellIs" dxfId="1381" priority="47" stopIfTrue="1" operator="between">
      <formula>60</formula>
      <formula>70</formula>
    </cfRule>
    <cfRule type="cellIs" dxfId="1380" priority="48" stopIfTrue="1" operator="between">
      <formula>45</formula>
      <formula>60</formula>
    </cfRule>
  </conditionalFormatting>
  <conditionalFormatting sqref="K4">
    <cfRule type="cellIs" dxfId="1379" priority="43" stopIfTrue="1" operator="greaterThan">
      <formula>70</formula>
    </cfRule>
    <cfRule type="cellIs" dxfId="1378" priority="44" stopIfTrue="1" operator="between">
      <formula>60</formula>
      <formula>70</formula>
    </cfRule>
    <cfRule type="cellIs" dxfId="1377" priority="45" stopIfTrue="1" operator="between">
      <formula>45</formula>
      <formula>60</formula>
    </cfRule>
  </conditionalFormatting>
  <conditionalFormatting sqref="C4">
    <cfRule type="cellIs" dxfId="1376" priority="40" stopIfTrue="1" operator="greaterThan">
      <formula>70</formula>
    </cfRule>
    <cfRule type="cellIs" dxfId="1375" priority="41" stopIfTrue="1" operator="between">
      <formula>60</formula>
      <formula>70</formula>
    </cfRule>
    <cfRule type="cellIs" dxfId="1374" priority="42" stopIfTrue="1" operator="between">
      <formula>45</formula>
      <formula>60</formula>
    </cfRule>
  </conditionalFormatting>
  <conditionalFormatting sqref="H4">
    <cfRule type="cellIs" dxfId="1373" priority="37" stopIfTrue="1" operator="greaterThan">
      <formula>70</formula>
    </cfRule>
    <cfRule type="cellIs" dxfId="1372" priority="38" stopIfTrue="1" operator="between">
      <formula>60</formula>
      <formula>70</formula>
    </cfRule>
    <cfRule type="cellIs" dxfId="1371" priority="39" stopIfTrue="1" operator="between">
      <formula>45</formula>
      <formula>60</formula>
    </cfRule>
  </conditionalFormatting>
  <conditionalFormatting sqref="V4">
    <cfRule type="cellIs" dxfId="1370" priority="34" stopIfTrue="1" operator="greaterThan">
      <formula>70</formula>
    </cfRule>
    <cfRule type="cellIs" dxfId="1369" priority="35" stopIfTrue="1" operator="between">
      <formula>60</formula>
      <formula>70</formula>
    </cfRule>
    <cfRule type="cellIs" dxfId="1368" priority="36" stopIfTrue="1" operator="between">
      <formula>45</formula>
      <formula>60</formula>
    </cfRule>
  </conditionalFormatting>
  <conditionalFormatting sqref="AB4">
    <cfRule type="cellIs" dxfId="1367" priority="31" stopIfTrue="1" operator="greaterThan">
      <formula>70</formula>
    </cfRule>
    <cfRule type="cellIs" dxfId="1366" priority="32" stopIfTrue="1" operator="between">
      <formula>60</formula>
      <formula>70</formula>
    </cfRule>
    <cfRule type="cellIs" dxfId="1365" priority="33" stopIfTrue="1" operator="between">
      <formula>45</formula>
      <formula>60</formula>
    </cfRule>
  </conditionalFormatting>
  <conditionalFormatting sqref="AC4">
    <cfRule type="cellIs" dxfId="1364" priority="28" stopIfTrue="1" operator="greaterThan">
      <formula>70</formula>
    </cfRule>
    <cfRule type="cellIs" dxfId="1363" priority="29" stopIfTrue="1" operator="between">
      <formula>60</formula>
      <formula>70</formula>
    </cfRule>
    <cfRule type="cellIs" dxfId="1362" priority="30" stopIfTrue="1" operator="between">
      <formula>45</formula>
      <formula>60</formula>
    </cfRule>
  </conditionalFormatting>
  <conditionalFormatting sqref="E4">
    <cfRule type="cellIs" dxfId="1361" priority="25" stopIfTrue="1" operator="greaterThan">
      <formula>70</formula>
    </cfRule>
    <cfRule type="cellIs" dxfId="1360" priority="26" stopIfTrue="1" operator="between">
      <formula>60</formula>
      <formula>70</formula>
    </cfRule>
    <cfRule type="cellIs" dxfId="1359" priority="27" stopIfTrue="1" operator="between">
      <formula>45</formula>
      <formula>60</formula>
    </cfRule>
  </conditionalFormatting>
  <conditionalFormatting sqref="S4">
    <cfRule type="cellIs" dxfId="1358" priority="22" stopIfTrue="1" operator="greaterThan">
      <formula>70</formula>
    </cfRule>
    <cfRule type="cellIs" dxfId="1357" priority="23" stopIfTrue="1" operator="between">
      <formula>60</formula>
      <formula>70</formula>
    </cfRule>
    <cfRule type="cellIs" dxfId="1356" priority="24" stopIfTrue="1" operator="between">
      <formula>45</formula>
      <formula>60</formula>
    </cfRule>
  </conditionalFormatting>
  <conditionalFormatting sqref="D4">
    <cfRule type="cellIs" dxfId="1355" priority="19" stopIfTrue="1" operator="greaterThan">
      <formula>70</formula>
    </cfRule>
    <cfRule type="cellIs" dxfId="1354" priority="20" stopIfTrue="1" operator="between">
      <formula>60</formula>
      <formula>70</formula>
    </cfRule>
    <cfRule type="cellIs" dxfId="1353" priority="21" stopIfTrue="1" operator="between">
      <formula>45</formula>
      <formula>60</formula>
    </cfRule>
  </conditionalFormatting>
  <conditionalFormatting sqref="I4">
    <cfRule type="cellIs" dxfId="1352" priority="16" stopIfTrue="1" operator="greaterThan">
      <formula>70</formula>
    </cfRule>
    <cfRule type="cellIs" dxfId="1351" priority="17" stopIfTrue="1" operator="between">
      <formula>60</formula>
      <formula>70</formula>
    </cfRule>
    <cfRule type="cellIs" dxfId="1350" priority="18" stopIfTrue="1" operator="between">
      <formula>45</formula>
      <formula>60</formula>
    </cfRule>
  </conditionalFormatting>
  <conditionalFormatting sqref="W4">
    <cfRule type="cellIs" dxfId="1349" priority="13" stopIfTrue="1" operator="greaterThan">
      <formula>70</formula>
    </cfRule>
    <cfRule type="cellIs" dxfId="1348" priority="14" stopIfTrue="1" operator="between">
      <formula>60</formula>
      <formula>70</formula>
    </cfRule>
    <cfRule type="cellIs" dxfId="1347" priority="15" stopIfTrue="1" operator="between">
      <formula>45</formula>
      <formula>60</formula>
    </cfRule>
  </conditionalFormatting>
  <conditionalFormatting sqref="T4">
    <cfRule type="cellIs" dxfId="1346" priority="10" stopIfTrue="1" operator="greaterThan">
      <formula>70</formula>
    </cfRule>
    <cfRule type="cellIs" dxfId="1345" priority="11" stopIfTrue="1" operator="between">
      <formula>60</formula>
      <formula>70</formula>
    </cfRule>
    <cfRule type="cellIs" dxfId="1344" priority="12" stopIfTrue="1" operator="between">
      <formula>45</formula>
      <formula>60</formula>
    </cfRule>
  </conditionalFormatting>
  <conditionalFormatting sqref="X4">
    <cfRule type="cellIs" dxfId="1343" priority="7" stopIfTrue="1" operator="greaterThan">
      <formula>70</formula>
    </cfRule>
    <cfRule type="cellIs" dxfId="1342" priority="8" stopIfTrue="1" operator="between">
      <formula>60</formula>
      <formula>70</formula>
    </cfRule>
    <cfRule type="cellIs" dxfId="1341" priority="9" stopIfTrue="1" operator="between">
      <formula>45</formula>
      <formula>60</formula>
    </cfRule>
  </conditionalFormatting>
  <conditionalFormatting sqref="B4">
    <cfRule type="cellIs" dxfId="1340" priority="1" stopIfTrue="1" operator="greaterThan">
      <formula>70</formula>
    </cfRule>
    <cfRule type="cellIs" dxfId="1339" priority="2" stopIfTrue="1" operator="between">
      <formula>60</formula>
      <formula>70</formula>
    </cfRule>
    <cfRule type="cellIs" dxfId="1338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/>
  </sheetViews>
  <sheetFormatPr baseColWidth="10" defaultRowHeight="13.2" x14ac:dyDescent="0.25"/>
  <cols>
    <col min="1" max="1" width="19.33203125" style="2" customWidth="1"/>
    <col min="2" max="2" width="7" style="2" bestFit="1" customWidth="1"/>
    <col min="3" max="25" width="7" bestFit="1" customWidth="1"/>
    <col min="26" max="26" width="7.5546875" bestFit="1" customWidth="1"/>
    <col min="27" max="33" width="7" bestFit="1" customWidth="1"/>
    <col min="34" max="34" width="2.33203125" customWidth="1"/>
    <col min="35" max="35" width="8.5546875" customWidth="1"/>
    <col min="36" max="36" width="15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1" customFormat="1" x14ac:dyDescent="0.25">
      <c r="A1" s="2"/>
      <c r="B1" s="2"/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  <c r="X1" s="1">
        <v>22</v>
      </c>
      <c r="Y1" s="1">
        <v>23</v>
      </c>
      <c r="Z1" s="1">
        <v>24</v>
      </c>
      <c r="AA1" s="1">
        <v>25</v>
      </c>
      <c r="AB1" s="1">
        <v>26</v>
      </c>
      <c r="AC1" s="1">
        <v>27</v>
      </c>
      <c r="AD1" s="1">
        <v>28</v>
      </c>
      <c r="AE1" s="1">
        <v>29</v>
      </c>
      <c r="AF1" s="1">
        <v>30</v>
      </c>
      <c r="AG1" s="1">
        <v>31</v>
      </c>
      <c r="AI1" s="1" t="s">
        <v>1</v>
      </c>
      <c r="AJ1" s="1" t="s">
        <v>2</v>
      </c>
      <c r="AK1" s="1" t="s">
        <v>6</v>
      </c>
    </row>
    <row r="2" spans="1:40" x14ac:dyDescent="0.25">
      <c r="B2" s="11"/>
      <c r="AN2" s="20"/>
    </row>
    <row r="3" spans="1:40" x14ac:dyDescent="0.25">
      <c r="A3" s="2" t="s">
        <v>9</v>
      </c>
      <c r="B3" s="11">
        <v>0.40100000000000002</v>
      </c>
      <c r="C3" s="11">
        <v>0.152</v>
      </c>
      <c r="D3" s="11">
        <v>0.94499999999999995</v>
      </c>
      <c r="E3" s="11">
        <v>5.367</v>
      </c>
      <c r="F3" s="11">
        <v>3.1339999999999999</v>
      </c>
      <c r="G3" s="11">
        <v>1.0720000000000001</v>
      </c>
      <c r="H3" s="11">
        <v>0.436</v>
      </c>
      <c r="I3" s="11">
        <v>2.6219999999999999</v>
      </c>
      <c r="J3" s="11">
        <v>1.1479999999999999</v>
      </c>
      <c r="K3" s="11">
        <v>0.02</v>
      </c>
      <c r="L3" s="11">
        <v>0.02</v>
      </c>
      <c r="M3" s="11">
        <v>0.56599999999999995</v>
      </c>
      <c r="N3" s="11">
        <v>1.18</v>
      </c>
      <c r="O3" s="11">
        <v>2.4049999999999998</v>
      </c>
      <c r="P3" s="11">
        <v>5.0869999999999997</v>
      </c>
      <c r="Q3" s="11">
        <v>4.0650000000000004</v>
      </c>
      <c r="R3" s="11">
        <v>3.4020000000000001</v>
      </c>
      <c r="S3" s="11">
        <v>4.3920000000000003</v>
      </c>
      <c r="T3" s="11">
        <v>5.4569999999999999</v>
      </c>
      <c r="U3" s="11">
        <v>5.2</v>
      </c>
      <c r="V3" s="11">
        <v>1.9790000000000001</v>
      </c>
      <c r="W3" s="11">
        <v>1.8280000000000001</v>
      </c>
      <c r="X3" s="11">
        <v>4.4950000000000001</v>
      </c>
      <c r="Y3" s="11">
        <v>3.0209999999999999</v>
      </c>
      <c r="Z3" s="11">
        <v>2.62</v>
      </c>
      <c r="AA3" s="11">
        <v>1.056</v>
      </c>
      <c r="AB3" s="11">
        <v>4.6139999999999999</v>
      </c>
      <c r="AC3" s="11">
        <v>1.611</v>
      </c>
      <c r="AD3" s="11">
        <v>2.02</v>
      </c>
      <c r="AE3" s="11">
        <v>5.15</v>
      </c>
      <c r="AF3" s="11">
        <v>5.6840000000000002</v>
      </c>
      <c r="AG3" s="11">
        <v>4.9210000000000003</v>
      </c>
      <c r="AH3" s="11"/>
      <c r="AI3" s="11"/>
      <c r="AM3" s="5"/>
    </row>
    <row r="4" spans="1:40" s="4" customFormat="1" x14ac:dyDescent="0.25">
      <c r="A4" s="3" t="s">
        <v>7</v>
      </c>
      <c r="B4" s="22">
        <v>1</v>
      </c>
      <c r="C4" s="22">
        <v>0</v>
      </c>
      <c r="D4" s="22">
        <v>1</v>
      </c>
      <c r="E4" s="22">
        <v>19</v>
      </c>
      <c r="F4" s="22">
        <v>4</v>
      </c>
      <c r="G4" s="22">
        <v>0</v>
      </c>
      <c r="H4" s="22">
        <v>0</v>
      </c>
      <c r="I4" s="22">
        <v>6</v>
      </c>
      <c r="J4" s="22">
        <v>3</v>
      </c>
      <c r="K4" s="22">
        <v>0</v>
      </c>
      <c r="L4" s="22">
        <v>0</v>
      </c>
      <c r="M4" s="22">
        <v>0</v>
      </c>
      <c r="N4" s="22">
        <v>2</v>
      </c>
      <c r="O4" s="22">
        <v>6</v>
      </c>
      <c r="P4" s="22">
        <v>12</v>
      </c>
      <c r="Q4" s="22">
        <v>3</v>
      </c>
      <c r="R4" s="22">
        <v>5</v>
      </c>
      <c r="S4" s="22">
        <v>7</v>
      </c>
      <c r="T4" s="22">
        <v>17</v>
      </c>
      <c r="U4" s="22">
        <v>9</v>
      </c>
      <c r="V4" s="22">
        <v>6</v>
      </c>
      <c r="W4" s="22">
        <v>3</v>
      </c>
      <c r="X4" s="22">
        <v>12</v>
      </c>
      <c r="Y4" s="22">
        <v>6</v>
      </c>
      <c r="Z4" s="22">
        <v>5</v>
      </c>
      <c r="AA4" s="22">
        <v>2</v>
      </c>
      <c r="AB4" s="22">
        <v>13</v>
      </c>
      <c r="AC4" s="22">
        <v>6</v>
      </c>
      <c r="AD4" s="22">
        <v>3</v>
      </c>
      <c r="AE4" s="22">
        <v>9</v>
      </c>
      <c r="AF4" s="22">
        <v>10</v>
      </c>
      <c r="AG4" s="22">
        <v>10</v>
      </c>
      <c r="AI4" s="15">
        <f>SUM(C4:AG4)</f>
        <v>179</v>
      </c>
      <c r="AJ4" s="6">
        <f>AVERAGE(C4:AG4)</f>
        <v>5.774193548387097</v>
      </c>
      <c r="AK4" s="17"/>
    </row>
    <row r="5" spans="1:40" x14ac:dyDescent="0.25">
      <c r="A5" s="2" t="s">
        <v>12</v>
      </c>
      <c r="B5" s="16">
        <f t="shared" ref="B5:AG5" si="0">$A6+B6</f>
        <v>111228</v>
      </c>
      <c r="C5" s="16">
        <f t="shared" si="0"/>
        <v>111228</v>
      </c>
      <c r="D5" s="16">
        <f t="shared" si="0"/>
        <v>111229</v>
      </c>
      <c r="E5" s="16">
        <f t="shared" si="0"/>
        <v>111248</v>
      </c>
      <c r="F5" s="16">
        <f t="shared" si="0"/>
        <v>111252</v>
      </c>
      <c r="G5" s="16">
        <f t="shared" si="0"/>
        <v>111252</v>
      </c>
      <c r="H5" s="16">
        <f t="shared" si="0"/>
        <v>111252</v>
      </c>
      <c r="I5" s="16">
        <f t="shared" si="0"/>
        <v>111258</v>
      </c>
      <c r="J5" s="16">
        <f t="shared" si="0"/>
        <v>111261</v>
      </c>
      <c r="K5" s="16">
        <f t="shared" si="0"/>
        <v>111261</v>
      </c>
      <c r="L5" s="16">
        <f t="shared" si="0"/>
        <v>111261</v>
      </c>
      <c r="M5" s="16">
        <f t="shared" si="0"/>
        <v>111261</v>
      </c>
      <c r="N5" s="16">
        <f t="shared" si="0"/>
        <v>111263</v>
      </c>
      <c r="O5" s="16">
        <f t="shared" si="0"/>
        <v>111269</v>
      </c>
      <c r="P5" s="16">
        <f t="shared" si="0"/>
        <v>111281</v>
      </c>
      <c r="Q5" s="16">
        <f t="shared" si="0"/>
        <v>111284</v>
      </c>
      <c r="R5" s="16">
        <f t="shared" si="0"/>
        <v>111289</v>
      </c>
      <c r="S5" s="16">
        <f t="shared" si="0"/>
        <v>111296</v>
      </c>
      <c r="T5" s="16">
        <f t="shared" si="0"/>
        <v>111313</v>
      </c>
      <c r="U5" s="16">
        <f t="shared" si="0"/>
        <v>111322</v>
      </c>
      <c r="V5" s="16">
        <f t="shared" si="0"/>
        <v>111328</v>
      </c>
      <c r="W5" s="16">
        <f t="shared" si="0"/>
        <v>111331</v>
      </c>
      <c r="X5" s="16">
        <f t="shared" si="0"/>
        <v>111343</v>
      </c>
      <c r="Y5" s="16">
        <f t="shared" si="0"/>
        <v>111349</v>
      </c>
      <c r="Z5" s="16">
        <f t="shared" si="0"/>
        <v>111354</v>
      </c>
      <c r="AA5" s="16">
        <f t="shared" si="0"/>
        <v>111356</v>
      </c>
      <c r="AB5" s="16">
        <f t="shared" si="0"/>
        <v>111369</v>
      </c>
      <c r="AC5" s="16">
        <f t="shared" si="0"/>
        <v>111375</v>
      </c>
      <c r="AD5" s="16">
        <f t="shared" si="0"/>
        <v>111378</v>
      </c>
      <c r="AE5" s="16">
        <f t="shared" si="0"/>
        <v>111387</v>
      </c>
      <c r="AF5" s="16">
        <f t="shared" si="0"/>
        <v>111397</v>
      </c>
      <c r="AG5" s="16">
        <f t="shared" si="0"/>
        <v>111407</v>
      </c>
      <c r="AI5" s="16">
        <f>MAX(C5:AG5)-B5</f>
        <v>179</v>
      </c>
    </row>
    <row r="6" spans="1:40" s="15" customFormat="1" x14ac:dyDescent="0.25">
      <c r="A6" s="2">
        <v>46549</v>
      </c>
      <c r="B6">
        <v>64679</v>
      </c>
      <c r="C6">
        <v>64679</v>
      </c>
      <c r="D6">
        <v>64680</v>
      </c>
      <c r="E6">
        <v>64699</v>
      </c>
      <c r="F6">
        <v>64703</v>
      </c>
      <c r="G6">
        <v>64703</v>
      </c>
      <c r="H6">
        <v>64703</v>
      </c>
      <c r="I6">
        <v>64709</v>
      </c>
      <c r="J6">
        <v>64712</v>
      </c>
      <c r="K6">
        <v>64712</v>
      </c>
      <c r="L6">
        <v>64712</v>
      </c>
      <c r="M6">
        <v>64712</v>
      </c>
      <c r="N6">
        <v>64714</v>
      </c>
      <c r="O6">
        <v>64720</v>
      </c>
      <c r="P6">
        <v>64732</v>
      </c>
      <c r="Q6">
        <v>64735</v>
      </c>
      <c r="R6">
        <v>64740</v>
      </c>
      <c r="S6">
        <v>64747</v>
      </c>
      <c r="T6">
        <v>64764</v>
      </c>
      <c r="U6">
        <v>64773</v>
      </c>
      <c r="V6">
        <v>64779</v>
      </c>
      <c r="W6">
        <v>64782</v>
      </c>
      <c r="X6">
        <v>64794</v>
      </c>
      <c r="Y6">
        <v>64800</v>
      </c>
      <c r="Z6">
        <v>64805</v>
      </c>
      <c r="AA6">
        <v>64807</v>
      </c>
      <c r="AB6">
        <v>64820</v>
      </c>
      <c r="AC6">
        <v>64826</v>
      </c>
      <c r="AD6">
        <v>64829</v>
      </c>
      <c r="AE6">
        <v>64838</v>
      </c>
      <c r="AF6">
        <v>64848</v>
      </c>
      <c r="AG6">
        <v>64858</v>
      </c>
    </row>
    <row r="7" spans="1:40" x14ac:dyDescent="0.25">
      <c r="A7" s="2" t="s">
        <v>61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16"/>
      <c r="AJ7" s="7"/>
    </row>
    <row r="8" spans="1:40" x14ac:dyDescent="0.25">
      <c r="B8" s="11">
        <f t="shared" ref="B8" si="1">B4*(1+$A$9)</f>
        <v>1.0349999999999999</v>
      </c>
      <c r="C8" s="11">
        <f t="shared" ref="C8:D8" si="2">C4*(1+$A$9)</f>
        <v>0</v>
      </c>
      <c r="D8" s="11">
        <f t="shared" si="2"/>
        <v>1.0349999999999999</v>
      </c>
      <c r="E8" s="11">
        <f t="shared" ref="E8:F8" si="3">E4*(1+$A$9)</f>
        <v>19.664999999999999</v>
      </c>
      <c r="F8" s="11">
        <f t="shared" si="3"/>
        <v>4.1399999999999997</v>
      </c>
      <c r="G8" s="11">
        <f t="shared" ref="G8:H8" si="4">G4*(1+$A$9)</f>
        <v>0</v>
      </c>
      <c r="H8" s="11">
        <f t="shared" si="4"/>
        <v>0</v>
      </c>
      <c r="I8" s="11">
        <f t="shared" ref="I8:J8" si="5">I4*(1+$A$9)</f>
        <v>6.2099999999999991</v>
      </c>
      <c r="J8" s="11">
        <f t="shared" si="5"/>
        <v>3.1049999999999995</v>
      </c>
      <c r="K8" s="11">
        <f t="shared" ref="K8:L8" si="6">K4*(1+$A$9)</f>
        <v>0</v>
      </c>
      <c r="L8" s="11">
        <f t="shared" si="6"/>
        <v>0</v>
      </c>
      <c r="M8" s="11">
        <f t="shared" ref="M8:N8" si="7">M4*(1+$A$9)</f>
        <v>0</v>
      </c>
      <c r="N8" s="11">
        <f t="shared" si="7"/>
        <v>2.0699999999999998</v>
      </c>
      <c r="O8" s="11">
        <f t="shared" ref="O8:P8" si="8">O4*(1+$A$9)</f>
        <v>6.2099999999999991</v>
      </c>
      <c r="P8" s="11">
        <f t="shared" si="8"/>
        <v>12.419999999999998</v>
      </c>
      <c r="Q8" s="11">
        <f t="shared" ref="Q8:R8" si="9">Q4*(1+$A$9)</f>
        <v>3.1049999999999995</v>
      </c>
      <c r="R8" s="11">
        <f t="shared" si="9"/>
        <v>5.1749999999999998</v>
      </c>
      <c r="S8" s="11">
        <f t="shared" ref="S8:T8" si="10">S4*(1+$A$9)</f>
        <v>7.2449999999999992</v>
      </c>
      <c r="T8" s="11">
        <f t="shared" si="10"/>
        <v>17.594999999999999</v>
      </c>
      <c r="U8" s="11">
        <f t="shared" ref="U8:V8" si="11">U4*(1+$A$9)</f>
        <v>9.3149999999999995</v>
      </c>
      <c r="V8" s="11">
        <f t="shared" si="11"/>
        <v>6.2099999999999991</v>
      </c>
      <c r="W8" s="11">
        <f t="shared" ref="W8:X8" si="12">W4*(1+$A$9)</f>
        <v>3.1049999999999995</v>
      </c>
      <c r="X8" s="11">
        <f t="shared" si="12"/>
        <v>12.419999999999998</v>
      </c>
      <c r="Y8" s="11">
        <f t="shared" ref="Y8:Z8" si="13">Y4*(1+$A$9)</f>
        <v>6.2099999999999991</v>
      </c>
      <c r="Z8" s="11">
        <f t="shared" si="13"/>
        <v>5.1749999999999998</v>
      </c>
      <c r="AA8" s="11">
        <f t="shared" ref="AA8:AB8" si="14">AA4*(1+$A$9)</f>
        <v>2.0699999999999998</v>
      </c>
      <c r="AB8" s="11">
        <f t="shared" si="14"/>
        <v>13.454999999999998</v>
      </c>
      <c r="AC8" s="11">
        <f t="shared" ref="AC8:AD8" si="15">AC4*(1+$A$9)</f>
        <v>6.2099999999999991</v>
      </c>
      <c r="AD8" s="11">
        <f t="shared" si="15"/>
        <v>3.1049999999999995</v>
      </c>
      <c r="AE8" s="11">
        <f t="shared" ref="AE8:AF8" si="16">AE4*(1+$A$9)</f>
        <v>9.3149999999999995</v>
      </c>
      <c r="AF8" s="11">
        <f t="shared" si="16"/>
        <v>10.35</v>
      </c>
      <c r="AG8" s="11">
        <f t="shared" ref="AG8" si="17">AG4*(1+$A$9)</f>
        <v>10.35</v>
      </c>
      <c r="AI8" s="15">
        <f>SUM(C8:AG8)</f>
        <v>185.26499999999993</v>
      </c>
    </row>
    <row r="9" spans="1:40" x14ac:dyDescent="0.25">
      <c r="A9" s="31">
        <v>3.5000000000000003E-2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I9" s="26">
        <f>AI8/AI4-1</f>
        <v>3.4999999999999698E-2</v>
      </c>
    </row>
  </sheetData>
  <conditionalFormatting sqref="AE4 F4 Y4:Z4 N4:O4">
    <cfRule type="cellIs" dxfId="1337" priority="85" stopIfTrue="1" operator="greaterThan">
      <formula>70</formula>
    </cfRule>
    <cfRule type="cellIs" dxfId="1336" priority="86" stopIfTrue="1" operator="between">
      <formula>60</formula>
      <formula>70</formula>
    </cfRule>
    <cfRule type="cellIs" dxfId="1335" priority="87" stopIfTrue="1" operator="between">
      <formula>45</formula>
      <formula>60</formula>
    </cfRule>
  </conditionalFormatting>
  <conditionalFormatting sqref="AG4">
    <cfRule type="cellIs" dxfId="1334" priority="82" stopIfTrue="1" operator="greaterThan">
      <formula>70</formula>
    </cfRule>
    <cfRule type="cellIs" dxfId="1333" priority="83" stopIfTrue="1" operator="between">
      <formula>60</formula>
      <formula>70</formula>
    </cfRule>
    <cfRule type="cellIs" dxfId="1332" priority="84" stopIfTrue="1" operator="between">
      <formula>45</formula>
      <formula>60</formula>
    </cfRule>
  </conditionalFormatting>
  <conditionalFormatting sqref="AD4">
    <cfRule type="cellIs" dxfId="1331" priority="79" stopIfTrue="1" operator="greaterThan">
      <formula>70</formula>
    </cfRule>
    <cfRule type="cellIs" dxfId="1330" priority="80" stopIfTrue="1" operator="between">
      <formula>60</formula>
      <formula>70</formula>
    </cfRule>
    <cfRule type="cellIs" dxfId="1329" priority="81" stopIfTrue="1" operator="between">
      <formula>45</formula>
      <formula>60</formula>
    </cfRule>
  </conditionalFormatting>
  <conditionalFormatting sqref="G4">
    <cfRule type="cellIs" dxfId="1328" priority="76" stopIfTrue="1" operator="greaterThan">
      <formula>70</formula>
    </cfRule>
    <cfRule type="cellIs" dxfId="1327" priority="77" stopIfTrue="1" operator="between">
      <formula>60</formula>
      <formula>70</formula>
    </cfRule>
    <cfRule type="cellIs" dxfId="1326" priority="78" stopIfTrue="1" operator="between">
      <formula>45</formula>
      <formula>60</formula>
    </cfRule>
  </conditionalFormatting>
  <conditionalFormatting sqref="AF4">
    <cfRule type="cellIs" dxfId="1325" priority="73" stopIfTrue="1" operator="greaterThan">
      <formula>70</formula>
    </cfRule>
    <cfRule type="cellIs" dxfId="1324" priority="74" stopIfTrue="1" operator="between">
      <formula>60</formula>
      <formula>70</formula>
    </cfRule>
    <cfRule type="cellIs" dxfId="1323" priority="75" stopIfTrue="1" operator="between">
      <formula>45</formula>
      <formula>60</formula>
    </cfRule>
  </conditionalFormatting>
  <conditionalFormatting sqref="U4">
    <cfRule type="cellIs" dxfId="1322" priority="70" stopIfTrue="1" operator="greaterThan">
      <formula>70</formula>
    </cfRule>
    <cfRule type="cellIs" dxfId="1321" priority="71" stopIfTrue="1" operator="between">
      <formula>60</formula>
      <formula>70</formula>
    </cfRule>
    <cfRule type="cellIs" dxfId="1320" priority="72" stopIfTrue="1" operator="between">
      <formula>45</formula>
      <formula>60</formula>
    </cfRule>
  </conditionalFormatting>
  <conditionalFormatting sqref="AA4">
    <cfRule type="cellIs" dxfId="1319" priority="67" stopIfTrue="1" operator="greaterThan">
      <formula>70</formula>
    </cfRule>
    <cfRule type="cellIs" dxfId="1318" priority="68" stopIfTrue="1" operator="between">
      <formula>60</formula>
      <formula>70</formula>
    </cfRule>
    <cfRule type="cellIs" dxfId="1317" priority="69" stopIfTrue="1" operator="between">
      <formula>45</formula>
      <formula>60</formula>
    </cfRule>
  </conditionalFormatting>
  <conditionalFormatting sqref="J4">
    <cfRule type="cellIs" dxfId="1316" priority="64" stopIfTrue="1" operator="greaterThan">
      <formula>70</formula>
    </cfRule>
    <cfRule type="cellIs" dxfId="1315" priority="65" stopIfTrue="1" operator="between">
      <formula>60</formula>
      <formula>70</formula>
    </cfRule>
    <cfRule type="cellIs" dxfId="1314" priority="66" stopIfTrue="1" operator="between">
      <formula>45</formula>
      <formula>60</formula>
    </cfRule>
  </conditionalFormatting>
  <conditionalFormatting sqref="P4">
    <cfRule type="cellIs" dxfId="1313" priority="58" stopIfTrue="1" operator="greaterThan">
      <formula>70</formula>
    </cfRule>
    <cfRule type="cellIs" dxfId="1312" priority="59" stopIfTrue="1" operator="between">
      <formula>60</formula>
      <formula>70</formula>
    </cfRule>
    <cfRule type="cellIs" dxfId="1311" priority="60" stopIfTrue="1" operator="between">
      <formula>45</formula>
      <formula>60</formula>
    </cfRule>
  </conditionalFormatting>
  <conditionalFormatting sqref="Q4">
    <cfRule type="cellIs" dxfId="1310" priority="55" stopIfTrue="1" operator="greaterThan">
      <formula>70</formula>
    </cfRule>
    <cfRule type="cellIs" dxfId="1309" priority="56" stopIfTrue="1" operator="between">
      <formula>60</formula>
      <formula>70</formula>
    </cfRule>
    <cfRule type="cellIs" dxfId="1308" priority="57" stopIfTrue="1" operator="between">
      <formula>45</formula>
      <formula>60</formula>
    </cfRule>
  </conditionalFormatting>
  <conditionalFormatting sqref="R4">
    <cfRule type="cellIs" dxfId="1307" priority="52" stopIfTrue="1" operator="greaterThan">
      <formula>70</formula>
    </cfRule>
    <cfRule type="cellIs" dxfId="1306" priority="53" stopIfTrue="1" operator="between">
      <formula>60</formula>
      <formula>70</formula>
    </cfRule>
    <cfRule type="cellIs" dxfId="1305" priority="54" stopIfTrue="1" operator="between">
      <formula>45</formula>
      <formula>60</formula>
    </cfRule>
  </conditionalFormatting>
  <conditionalFormatting sqref="K4">
    <cfRule type="cellIs" dxfId="1304" priority="49" stopIfTrue="1" operator="greaterThan">
      <formula>70</formula>
    </cfRule>
    <cfRule type="cellIs" dxfId="1303" priority="50" stopIfTrue="1" operator="between">
      <formula>60</formula>
      <formula>70</formula>
    </cfRule>
    <cfRule type="cellIs" dxfId="1302" priority="51" stopIfTrue="1" operator="between">
      <formula>45</formula>
      <formula>60</formula>
    </cfRule>
  </conditionalFormatting>
  <conditionalFormatting sqref="C4">
    <cfRule type="cellIs" dxfId="1301" priority="46" stopIfTrue="1" operator="greaterThan">
      <formula>70</formula>
    </cfRule>
    <cfRule type="cellIs" dxfId="1300" priority="47" stopIfTrue="1" operator="between">
      <formula>60</formula>
      <formula>70</formula>
    </cfRule>
    <cfRule type="cellIs" dxfId="1299" priority="48" stopIfTrue="1" operator="between">
      <formula>45</formula>
      <formula>60</formula>
    </cfRule>
  </conditionalFormatting>
  <conditionalFormatting sqref="H4">
    <cfRule type="cellIs" dxfId="1298" priority="43" stopIfTrue="1" operator="greaterThan">
      <formula>70</formula>
    </cfRule>
    <cfRule type="cellIs" dxfId="1297" priority="44" stopIfTrue="1" operator="between">
      <formula>60</formula>
      <formula>70</formula>
    </cfRule>
    <cfRule type="cellIs" dxfId="1296" priority="45" stopIfTrue="1" operator="between">
      <formula>45</formula>
      <formula>60</formula>
    </cfRule>
  </conditionalFormatting>
  <conditionalFormatting sqref="V4">
    <cfRule type="cellIs" dxfId="1295" priority="40" stopIfTrue="1" operator="greaterThan">
      <formula>70</formula>
    </cfRule>
    <cfRule type="cellIs" dxfId="1294" priority="41" stopIfTrue="1" operator="between">
      <formula>60</formula>
      <formula>70</formula>
    </cfRule>
    <cfRule type="cellIs" dxfId="1293" priority="42" stopIfTrue="1" operator="between">
      <formula>45</formula>
      <formula>60</formula>
    </cfRule>
  </conditionalFormatting>
  <conditionalFormatting sqref="AB4">
    <cfRule type="cellIs" dxfId="1292" priority="37" stopIfTrue="1" operator="greaterThan">
      <formula>70</formula>
    </cfRule>
    <cfRule type="cellIs" dxfId="1291" priority="38" stopIfTrue="1" operator="between">
      <formula>60</formula>
      <formula>70</formula>
    </cfRule>
    <cfRule type="cellIs" dxfId="1290" priority="39" stopIfTrue="1" operator="between">
      <formula>45</formula>
      <formula>60</formula>
    </cfRule>
  </conditionalFormatting>
  <conditionalFormatting sqref="AC4">
    <cfRule type="cellIs" dxfId="1289" priority="34" stopIfTrue="1" operator="greaterThan">
      <formula>70</formula>
    </cfRule>
    <cfRule type="cellIs" dxfId="1288" priority="35" stopIfTrue="1" operator="between">
      <formula>60</formula>
      <formula>70</formula>
    </cfRule>
    <cfRule type="cellIs" dxfId="1287" priority="36" stopIfTrue="1" operator="between">
      <formula>45</formula>
      <formula>60</formula>
    </cfRule>
  </conditionalFormatting>
  <conditionalFormatting sqref="E4">
    <cfRule type="cellIs" dxfId="1286" priority="31" stopIfTrue="1" operator="greaterThan">
      <formula>70</formula>
    </cfRule>
    <cfRule type="cellIs" dxfId="1285" priority="32" stopIfTrue="1" operator="between">
      <formula>60</formula>
      <formula>70</formula>
    </cfRule>
    <cfRule type="cellIs" dxfId="1284" priority="33" stopIfTrue="1" operator="between">
      <formula>45</formula>
      <formula>60</formula>
    </cfRule>
  </conditionalFormatting>
  <conditionalFormatting sqref="S4">
    <cfRule type="cellIs" dxfId="1283" priority="28" stopIfTrue="1" operator="greaterThan">
      <formula>70</formula>
    </cfRule>
    <cfRule type="cellIs" dxfId="1282" priority="29" stopIfTrue="1" operator="between">
      <formula>60</formula>
      <formula>70</formula>
    </cfRule>
    <cfRule type="cellIs" dxfId="1281" priority="30" stopIfTrue="1" operator="between">
      <formula>45</formula>
      <formula>60</formula>
    </cfRule>
  </conditionalFormatting>
  <conditionalFormatting sqref="D4">
    <cfRule type="cellIs" dxfId="1280" priority="25" stopIfTrue="1" operator="greaterThan">
      <formula>70</formula>
    </cfRule>
    <cfRule type="cellIs" dxfId="1279" priority="26" stopIfTrue="1" operator="between">
      <formula>60</formula>
      <formula>70</formula>
    </cfRule>
    <cfRule type="cellIs" dxfId="1278" priority="27" stopIfTrue="1" operator="between">
      <formula>45</formula>
      <formula>60</formula>
    </cfRule>
  </conditionalFormatting>
  <conditionalFormatting sqref="I4">
    <cfRule type="cellIs" dxfId="1277" priority="22" stopIfTrue="1" operator="greaterThan">
      <formula>70</formula>
    </cfRule>
    <cfRule type="cellIs" dxfId="1276" priority="23" stopIfTrue="1" operator="between">
      <formula>60</formula>
      <formula>70</formula>
    </cfRule>
    <cfRule type="cellIs" dxfId="1275" priority="24" stopIfTrue="1" operator="between">
      <formula>45</formula>
      <formula>60</formula>
    </cfRule>
  </conditionalFormatting>
  <conditionalFormatting sqref="W4">
    <cfRule type="cellIs" dxfId="1274" priority="19" stopIfTrue="1" operator="greaterThan">
      <formula>70</formula>
    </cfRule>
    <cfRule type="cellIs" dxfId="1273" priority="20" stopIfTrue="1" operator="between">
      <formula>60</formula>
      <formula>70</formula>
    </cfRule>
    <cfRule type="cellIs" dxfId="1272" priority="21" stopIfTrue="1" operator="between">
      <formula>45</formula>
      <formula>60</formula>
    </cfRule>
  </conditionalFormatting>
  <conditionalFormatting sqref="T4">
    <cfRule type="cellIs" dxfId="1271" priority="16" stopIfTrue="1" operator="greaterThan">
      <formula>70</formula>
    </cfRule>
    <cfRule type="cellIs" dxfId="1270" priority="17" stopIfTrue="1" operator="between">
      <formula>60</formula>
      <formula>70</formula>
    </cfRule>
    <cfRule type="cellIs" dxfId="1269" priority="18" stopIfTrue="1" operator="between">
      <formula>45</formula>
      <formula>60</formula>
    </cfRule>
  </conditionalFormatting>
  <conditionalFormatting sqref="X4">
    <cfRule type="cellIs" dxfId="1268" priority="13" stopIfTrue="1" operator="greaterThan">
      <formula>70</formula>
    </cfRule>
    <cfRule type="cellIs" dxfId="1267" priority="14" stopIfTrue="1" operator="between">
      <formula>60</formula>
      <formula>70</formula>
    </cfRule>
    <cfRule type="cellIs" dxfId="1266" priority="15" stopIfTrue="1" operator="between">
      <formula>45</formula>
      <formula>60</formula>
    </cfRule>
  </conditionalFormatting>
  <conditionalFormatting sqref="B4">
    <cfRule type="cellIs" dxfId="1265" priority="7" stopIfTrue="1" operator="greaterThan">
      <formula>70</formula>
    </cfRule>
    <cfRule type="cellIs" dxfId="1264" priority="8" stopIfTrue="1" operator="between">
      <formula>60</formula>
      <formula>70</formula>
    </cfRule>
    <cfRule type="cellIs" dxfId="1263" priority="9" stopIfTrue="1" operator="between">
      <formula>45</formula>
      <formula>60</formula>
    </cfRule>
  </conditionalFormatting>
  <conditionalFormatting sqref="L4">
    <cfRule type="cellIs" dxfId="1262" priority="4" stopIfTrue="1" operator="greaterThan">
      <formula>70</formula>
    </cfRule>
    <cfRule type="cellIs" dxfId="1261" priority="5" stopIfTrue="1" operator="between">
      <formula>60</formula>
      <formula>70</formula>
    </cfRule>
    <cfRule type="cellIs" dxfId="1260" priority="6" stopIfTrue="1" operator="between">
      <formula>45</formula>
      <formula>60</formula>
    </cfRule>
  </conditionalFormatting>
  <conditionalFormatting sqref="M4">
    <cfRule type="cellIs" dxfId="1259" priority="1" stopIfTrue="1" operator="greaterThan">
      <formula>70</formula>
    </cfRule>
    <cfRule type="cellIs" dxfId="1258" priority="2" stopIfTrue="1" operator="between">
      <formula>60</formula>
      <formula>70</formula>
    </cfRule>
    <cfRule type="cellIs" dxfId="1257" priority="3" stopIfTrue="1" operator="between">
      <formula>45</formula>
      <formula>60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151</vt:i4>
      </vt:variant>
    </vt:vector>
  </HeadingPairs>
  <TitlesOfParts>
    <vt:vector size="151" baseType="lpstr">
      <vt:lpstr>Total</vt:lpstr>
      <vt:lpstr>Nov12</vt:lpstr>
      <vt:lpstr>Dez12</vt:lpstr>
      <vt:lpstr>Jan13</vt:lpstr>
      <vt:lpstr>Feb13</vt:lpstr>
      <vt:lpstr>Mar13</vt:lpstr>
      <vt:lpstr>Apr13</vt:lpstr>
      <vt:lpstr>Mai13</vt:lpstr>
      <vt:lpstr>Jun13</vt:lpstr>
      <vt:lpstr>Jul13</vt:lpstr>
      <vt:lpstr>Aug13</vt:lpstr>
      <vt:lpstr>Sep13</vt:lpstr>
      <vt:lpstr>Okt13</vt:lpstr>
      <vt:lpstr>Nov13</vt:lpstr>
      <vt:lpstr>Dez13</vt:lpstr>
      <vt:lpstr>Jan14</vt:lpstr>
      <vt:lpstr>Feb14</vt:lpstr>
      <vt:lpstr>Mar14</vt:lpstr>
      <vt:lpstr>Apr14</vt:lpstr>
      <vt:lpstr>Mai14</vt:lpstr>
      <vt:lpstr>Jun14</vt:lpstr>
      <vt:lpstr>Jul14</vt:lpstr>
      <vt:lpstr>Aug14</vt:lpstr>
      <vt:lpstr>Sep14</vt:lpstr>
      <vt:lpstr>Okt14</vt:lpstr>
      <vt:lpstr>Nov14</vt:lpstr>
      <vt:lpstr>Dez14</vt:lpstr>
      <vt:lpstr>Jan15</vt:lpstr>
      <vt:lpstr>Feb15</vt:lpstr>
      <vt:lpstr>Mar15</vt:lpstr>
      <vt:lpstr>Apr15</vt:lpstr>
      <vt:lpstr>Mai15</vt:lpstr>
      <vt:lpstr>Jun15</vt:lpstr>
      <vt:lpstr>Jul15</vt:lpstr>
      <vt:lpstr>Aug15</vt:lpstr>
      <vt:lpstr>Sep15</vt:lpstr>
      <vt:lpstr>Okt15</vt:lpstr>
      <vt:lpstr>Nov15</vt:lpstr>
      <vt:lpstr>Dez15</vt:lpstr>
      <vt:lpstr>Jan16</vt:lpstr>
      <vt:lpstr>Feb16</vt:lpstr>
      <vt:lpstr>Mar16</vt:lpstr>
      <vt:lpstr>Apr16</vt:lpstr>
      <vt:lpstr>Mai16</vt:lpstr>
      <vt:lpstr>Jun16</vt:lpstr>
      <vt:lpstr>Jul16</vt:lpstr>
      <vt:lpstr>Aug16</vt:lpstr>
      <vt:lpstr>Sep16</vt:lpstr>
      <vt:lpstr>Okt16</vt:lpstr>
      <vt:lpstr>Nov16</vt:lpstr>
      <vt:lpstr>Dez16</vt:lpstr>
      <vt:lpstr>Jan17</vt:lpstr>
      <vt:lpstr>Feb17</vt:lpstr>
      <vt:lpstr>Mar17</vt:lpstr>
      <vt:lpstr>Apr17</vt:lpstr>
      <vt:lpstr>Mai17</vt:lpstr>
      <vt:lpstr>Jun17</vt:lpstr>
      <vt:lpstr>Jul17</vt:lpstr>
      <vt:lpstr>Aug17</vt:lpstr>
      <vt:lpstr>Sep17</vt:lpstr>
      <vt:lpstr>Okt17</vt:lpstr>
      <vt:lpstr>Nov17</vt:lpstr>
      <vt:lpstr>Dez17</vt:lpstr>
      <vt:lpstr>Jan18</vt:lpstr>
      <vt:lpstr>Feb18</vt:lpstr>
      <vt:lpstr>Mar18</vt:lpstr>
      <vt:lpstr>Apr18</vt:lpstr>
      <vt:lpstr>Mai18</vt:lpstr>
      <vt:lpstr>Jun18</vt:lpstr>
      <vt:lpstr>Jul18</vt:lpstr>
      <vt:lpstr>Aug18</vt:lpstr>
      <vt:lpstr>Sep18</vt:lpstr>
      <vt:lpstr>Okt18</vt:lpstr>
      <vt:lpstr>Nov18</vt:lpstr>
      <vt:lpstr>Dez18</vt:lpstr>
      <vt:lpstr>Jan19</vt:lpstr>
      <vt:lpstr>Feb19</vt:lpstr>
      <vt:lpstr>Mar19</vt:lpstr>
      <vt:lpstr>Apr19</vt:lpstr>
      <vt:lpstr>Mai19</vt:lpstr>
      <vt:lpstr>Jun19</vt:lpstr>
      <vt:lpstr>Jul19</vt:lpstr>
      <vt:lpstr>Aug19</vt:lpstr>
      <vt:lpstr>Sep19</vt:lpstr>
      <vt:lpstr>Okt19</vt:lpstr>
      <vt:lpstr>Nov19</vt:lpstr>
      <vt:lpstr>Dez19</vt:lpstr>
      <vt:lpstr>Jan20</vt:lpstr>
      <vt:lpstr>Feb20</vt:lpstr>
      <vt:lpstr>Mar20</vt:lpstr>
      <vt:lpstr>Apr20</vt:lpstr>
      <vt:lpstr>Mai20</vt:lpstr>
      <vt:lpstr>Jun20</vt:lpstr>
      <vt:lpstr>Jul20</vt:lpstr>
      <vt:lpstr>Aug20</vt:lpstr>
      <vt:lpstr>Sep20</vt:lpstr>
      <vt:lpstr>Okt20</vt:lpstr>
      <vt:lpstr>Nov20</vt:lpstr>
      <vt:lpstr>Dez20</vt:lpstr>
      <vt:lpstr>Jan21</vt:lpstr>
      <vt:lpstr>Feb21</vt:lpstr>
      <vt:lpstr>Mar21</vt:lpstr>
      <vt:lpstr>Apr21</vt:lpstr>
      <vt:lpstr>Mai21</vt:lpstr>
      <vt:lpstr>Jun21</vt:lpstr>
      <vt:lpstr>Jul21</vt:lpstr>
      <vt:lpstr>Aug21</vt:lpstr>
      <vt:lpstr>Sep21</vt:lpstr>
      <vt:lpstr>Okt21</vt:lpstr>
      <vt:lpstr>Nov21</vt:lpstr>
      <vt:lpstr>Dez21</vt:lpstr>
      <vt:lpstr>Jan22</vt:lpstr>
      <vt:lpstr>Feb22</vt:lpstr>
      <vt:lpstr>Mar22</vt:lpstr>
      <vt:lpstr>Apr22</vt:lpstr>
      <vt:lpstr>Mai22</vt:lpstr>
      <vt:lpstr>Jun22</vt:lpstr>
      <vt:lpstr>Jul22</vt:lpstr>
      <vt:lpstr>Aug22</vt:lpstr>
      <vt:lpstr>Sep22</vt:lpstr>
      <vt:lpstr>Okt22</vt:lpstr>
      <vt:lpstr>Nov22</vt:lpstr>
      <vt:lpstr>Dez22</vt:lpstr>
      <vt:lpstr>Jan23</vt:lpstr>
      <vt:lpstr>Feb23</vt:lpstr>
      <vt:lpstr>Mar23</vt:lpstr>
      <vt:lpstr>Apr23</vt:lpstr>
      <vt:lpstr>Mai23</vt:lpstr>
      <vt:lpstr>Jun23</vt:lpstr>
      <vt:lpstr>Jul23</vt:lpstr>
      <vt:lpstr>Aug23</vt:lpstr>
      <vt:lpstr>Sep23</vt:lpstr>
      <vt:lpstr>Okt23</vt:lpstr>
      <vt:lpstr>Nov23</vt:lpstr>
      <vt:lpstr>Dez23</vt:lpstr>
      <vt:lpstr>Jan24</vt:lpstr>
      <vt:lpstr>Feb24</vt:lpstr>
      <vt:lpstr>Mar24</vt:lpstr>
      <vt:lpstr>Apr24</vt:lpstr>
      <vt:lpstr>Mai24</vt:lpstr>
      <vt:lpstr>Jun24</vt:lpstr>
      <vt:lpstr>Jul24</vt:lpstr>
      <vt:lpstr>Aug24</vt:lpstr>
      <vt:lpstr>Sep24</vt:lpstr>
      <vt:lpstr>Okt24</vt:lpstr>
      <vt:lpstr>Nov24</vt:lpstr>
      <vt:lpstr>Dez24</vt:lpstr>
      <vt:lpstr>Jan25</vt:lpstr>
      <vt:lpstr>Feb25</vt:lpstr>
      <vt:lpstr>Mar25</vt:lpstr>
      <vt:lpstr>Apr25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</dc:creator>
  <cp:lastModifiedBy>Henry</cp:lastModifiedBy>
  <cp:lastPrinted>2012-06-01T12:47:59Z</cp:lastPrinted>
  <dcterms:created xsi:type="dcterms:W3CDTF">2011-02-15T10:36:39Z</dcterms:created>
  <dcterms:modified xsi:type="dcterms:W3CDTF">2025-04-02T06:48:48Z</dcterms:modified>
</cp:coreProperties>
</file>